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8040" activeTab="1"/>
  </bookViews>
  <sheets>
    <sheet name="2013" sheetId="2" r:id="rId1"/>
    <sheet name="2014" sheetId="5" r:id="rId2"/>
    <sheet name="Plan1" sheetId="3" r:id="rId3"/>
    <sheet name="Plan2" sheetId="4" r:id="rId4"/>
  </sheets>
  <definedNames>
    <definedName name="_xlnm.Print_Titles" localSheetId="0">'2013'!$1:$2</definedName>
    <definedName name="_xlnm.Print_Titles" localSheetId="1">'2014'!$1:$2</definedName>
  </definedNames>
  <calcPr calcId="125725"/>
</workbook>
</file>

<file path=xl/calcChain.xml><?xml version="1.0" encoding="utf-8"?>
<calcChain xmlns="http://schemas.openxmlformats.org/spreadsheetml/2006/main">
  <c r="P50" i="5"/>
  <c r="P48"/>
  <c r="P49"/>
  <c r="P42"/>
  <c r="P41"/>
  <c r="P40"/>
  <c r="P39"/>
  <c r="P38"/>
  <c r="P37"/>
  <c r="P36"/>
  <c r="P35"/>
  <c r="P34"/>
  <c r="P27"/>
  <c r="P26"/>
  <c r="P25"/>
  <c r="P20"/>
  <c r="P19"/>
  <c r="P18"/>
  <c r="P17"/>
  <c r="P4"/>
  <c r="P5"/>
  <c r="P6"/>
  <c r="P3"/>
  <c r="O44"/>
  <c r="N44"/>
  <c r="M44"/>
  <c r="L44"/>
  <c r="K44"/>
  <c r="J44"/>
  <c r="I44"/>
  <c r="H44"/>
  <c r="G44"/>
  <c r="F44"/>
  <c r="E44"/>
  <c r="D44"/>
  <c r="O30"/>
  <c r="N30"/>
  <c r="M30"/>
  <c r="L30"/>
  <c r="K30"/>
  <c r="J30"/>
  <c r="I30"/>
  <c r="H30"/>
  <c r="G30"/>
  <c r="F30"/>
  <c r="E30"/>
  <c r="D30"/>
  <c r="O21"/>
  <c r="N21"/>
  <c r="M21"/>
  <c r="L21"/>
  <c r="K21"/>
  <c r="J21"/>
  <c r="I21"/>
  <c r="H21"/>
  <c r="G21"/>
  <c r="F21"/>
  <c r="E21"/>
  <c r="D21"/>
  <c r="O15"/>
  <c r="N15"/>
  <c r="M15"/>
  <c r="L15"/>
  <c r="K15"/>
  <c r="J15"/>
  <c r="I15"/>
  <c r="H15"/>
  <c r="G15"/>
  <c r="F15"/>
  <c r="E15"/>
  <c r="D15"/>
  <c r="P13"/>
  <c r="P12"/>
  <c r="P11"/>
  <c r="P10"/>
  <c r="P9"/>
  <c r="P15" s="1"/>
  <c r="O7"/>
  <c r="O48" s="1"/>
  <c r="N7"/>
  <c r="N48" s="1"/>
  <c r="M7"/>
  <c r="M48" s="1"/>
  <c r="L7"/>
  <c r="L48" s="1"/>
  <c r="K7"/>
  <c r="K48" s="1"/>
  <c r="J7"/>
  <c r="J48" s="1"/>
  <c r="I7"/>
  <c r="I48" s="1"/>
  <c r="H7"/>
  <c r="H48" s="1"/>
  <c r="G7"/>
  <c r="G48" s="1"/>
  <c r="F7"/>
  <c r="F48" s="1"/>
  <c r="E7"/>
  <c r="E48" s="1"/>
  <c r="D7"/>
  <c r="D48" s="1"/>
  <c r="P45" i="2"/>
  <c r="O45"/>
  <c r="M45"/>
  <c r="N45"/>
  <c r="K45"/>
  <c r="L45"/>
  <c r="I45"/>
  <c r="J45"/>
  <c r="G45"/>
  <c r="H45"/>
  <c r="E45"/>
  <c r="F45"/>
  <c r="D45"/>
  <c r="P21"/>
  <c r="P30"/>
  <c r="O30"/>
  <c r="M30"/>
  <c r="N30"/>
  <c r="K30"/>
  <c r="L30"/>
  <c r="I30"/>
  <c r="J30"/>
  <c r="I21"/>
  <c r="J21"/>
  <c r="K21"/>
  <c r="L21"/>
  <c r="M21"/>
  <c r="N21"/>
  <c r="O21"/>
  <c r="H30"/>
  <c r="H21"/>
  <c r="G30"/>
  <c r="G21"/>
  <c r="F30"/>
  <c r="F21"/>
  <c r="E30"/>
  <c r="E21"/>
  <c r="D30"/>
  <c r="D21"/>
  <c r="P49"/>
  <c r="P48"/>
  <c r="P47"/>
  <c r="D48"/>
  <c r="E48"/>
  <c r="F48"/>
  <c r="G48"/>
  <c r="H48"/>
  <c r="I48"/>
  <c r="J48"/>
  <c r="K48"/>
  <c r="L48"/>
  <c r="M48"/>
  <c r="N48"/>
  <c r="O48"/>
  <c r="P38"/>
  <c r="P8"/>
  <c r="P9"/>
  <c r="P10"/>
  <c r="P11"/>
  <c r="P7"/>
  <c r="E19"/>
  <c r="F19"/>
  <c r="G19"/>
  <c r="H19"/>
  <c r="I19"/>
  <c r="J19"/>
  <c r="K19"/>
  <c r="L19"/>
  <c r="M19"/>
  <c r="N19"/>
  <c r="O19"/>
  <c r="E28"/>
  <c r="F28"/>
  <c r="G28"/>
  <c r="H28"/>
  <c r="I28"/>
  <c r="J28"/>
  <c r="K28"/>
  <c r="L28"/>
  <c r="M28"/>
  <c r="N28"/>
  <c r="O28"/>
  <c r="D28"/>
  <c r="D19"/>
  <c r="P33"/>
  <c r="P34"/>
  <c r="P35"/>
  <c r="P36"/>
  <c r="P37"/>
  <c r="P39"/>
  <c r="P40"/>
  <c r="P41"/>
  <c r="P32"/>
  <c r="P16"/>
  <c r="P17"/>
  <c r="P18"/>
  <c r="P23"/>
  <c r="P24"/>
  <c r="P25"/>
  <c r="P15"/>
  <c r="P4"/>
  <c r="P3"/>
  <c r="D49" i="5" l="1"/>
  <c r="D23" s="1"/>
  <c r="H49"/>
  <c r="H46" s="1"/>
  <c r="L49"/>
  <c r="P44"/>
  <c r="P30"/>
  <c r="G49"/>
  <c r="G50" s="1"/>
  <c r="K49"/>
  <c r="K23" s="1"/>
  <c r="O49"/>
  <c r="O46" s="1"/>
  <c r="H50"/>
  <c r="L50"/>
  <c r="P7"/>
  <c r="P21"/>
  <c r="D46"/>
  <c r="D32"/>
  <c r="H23"/>
  <c r="H32"/>
  <c r="L23"/>
  <c r="L46"/>
  <c r="L32"/>
  <c r="K46"/>
  <c r="F49"/>
  <c r="J49"/>
  <c r="J50" s="1"/>
  <c r="N49"/>
  <c r="N50" s="1"/>
  <c r="E49"/>
  <c r="E23" s="1"/>
  <c r="I49"/>
  <c r="I23" s="1"/>
  <c r="M49"/>
  <c r="M23" s="1"/>
  <c r="P28" i="2"/>
  <c r="P19"/>
  <c r="P13"/>
  <c r="P43"/>
  <c r="O32" i="5" l="1"/>
  <c r="D50"/>
  <c r="G46"/>
  <c r="G23"/>
  <c r="K32"/>
  <c r="O23"/>
  <c r="O50"/>
  <c r="N23"/>
  <c r="G32"/>
  <c r="K50"/>
  <c r="M50"/>
  <c r="F46"/>
  <c r="F32"/>
  <c r="J46"/>
  <c r="J32"/>
  <c r="N46"/>
  <c r="N32"/>
  <c r="E32"/>
  <c r="F50"/>
  <c r="E46"/>
  <c r="I32"/>
  <c r="I46"/>
  <c r="F23"/>
  <c r="E50"/>
  <c r="M32"/>
  <c r="M46"/>
  <c r="J23"/>
  <c r="I50"/>
  <c r="O13" i="2"/>
  <c r="N13"/>
  <c r="M13"/>
  <c r="L13"/>
  <c r="K13"/>
  <c r="J13"/>
  <c r="I13"/>
  <c r="H13"/>
  <c r="G13"/>
  <c r="F13"/>
  <c r="E13"/>
  <c r="D13"/>
  <c r="P23" i="5" l="1"/>
  <c r="P46"/>
  <c r="P32"/>
  <c r="O5" i="2"/>
  <c r="D5"/>
  <c r="D43"/>
  <c r="E5"/>
  <c r="O43"/>
  <c r="N5"/>
  <c r="N43"/>
  <c r="M5"/>
  <c r="M43"/>
  <c r="L5"/>
  <c r="L43"/>
  <c r="K5"/>
  <c r="K43"/>
  <c r="J5"/>
  <c r="J43"/>
  <c r="I5"/>
  <c r="I43"/>
  <c r="H5"/>
  <c r="H43"/>
  <c r="G5"/>
  <c r="G43"/>
  <c r="F5"/>
  <c r="F43"/>
  <c r="E43"/>
  <c r="O47" l="1"/>
  <c r="N47"/>
  <c r="L47"/>
  <c r="L49" s="1"/>
  <c r="K47"/>
  <c r="J47"/>
  <c r="H47"/>
  <c r="G47"/>
  <c r="F47"/>
  <c r="D47"/>
  <c r="D49" s="1"/>
  <c r="P5"/>
  <c r="E47"/>
  <c r="I47"/>
  <c r="M47"/>
  <c r="H49" l="1"/>
  <c r="E49"/>
  <c r="F49"/>
  <c r="N49"/>
  <c r="O49"/>
  <c r="G49"/>
  <c r="K49"/>
  <c r="J49"/>
  <c r="I49"/>
  <c r="M49"/>
</calcChain>
</file>

<file path=xl/sharedStrings.xml><?xml version="1.0" encoding="utf-8"?>
<sst xmlns="http://schemas.openxmlformats.org/spreadsheetml/2006/main" count="111" uniqueCount="54">
  <si>
    <t>Receitas</t>
  </si>
  <si>
    <t>Receita</t>
  </si>
  <si>
    <t>Luz</t>
  </si>
  <si>
    <t>Água</t>
  </si>
  <si>
    <t>Transporte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</si>
  <si>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</si>
  <si>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</si>
  <si>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</si>
  <si>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</si>
  <si>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</si>
  <si>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</si>
  <si>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</si>
  <si>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</si>
  <si>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</si>
  <si>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</si>
  <si>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</si>
  <si>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</si>
  <si>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</si>
  <si>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Saldo</t>
  </si>
  <si>
    <t>Total</t>
  </si>
  <si>
    <t>Impostos</t>
  </si>
  <si>
    <t>Total despesas variáveis</t>
  </si>
  <si>
    <t>% sobre Receita</t>
  </si>
  <si>
    <t>Prefeitura Londrina</t>
  </si>
  <si>
    <t>DOAÇÕES</t>
  </si>
  <si>
    <t>Taxas, licenças, alvarás</t>
  </si>
  <si>
    <t>Serviços terceiros</t>
  </si>
  <si>
    <t>INSS</t>
  </si>
  <si>
    <t>Manutenção / Reforma</t>
  </si>
  <si>
    <t>Material escritório</t>
  </si>
  <si>
    <t>Salários</t>
  </si>
  <si>
    <t>Tarifas bancárias</t>
  </si>
  <si>
    <t>Juros</t>
  </si>
  <si>
    <t>Assistência Jurídica</t>
  </si>
  <si>
    <t>Contabilidade</t>
  </si>
  <si>
    <t>Tratamento dentário</t>
  </si>
  <si>
    <t>Tratamento médico</t>
  </si>
  <si>
    <t>Despesas Fixas</t>
  </si>
  <si>
    <t>Correio</t>
  </si>
  <si>
    <t>Telefone / Internet</t>
  </si>
  <si>
    <t>Aluguel</t>
  </si>
  <si>
    <t>Material consumo</t>
  </si>
  <si>
    <t>Despesas Variáveis</t>
  </si>
  <si>
    <t>Comunicação e eventos</t>
  </si>
  <si>
    <t>Doações em produtos e serviços</t>
  </si>
  <si>
    <t>Média</t>
  </si>
  <si>
    <t>Despesas com pessoal</t>
  </si>
  <si>
    <t>Alimentação</t>
  </si>
  <si>
    <t xml:space="preserve">Despesas </t>
  </si>
  <si>
    <t>Total desp. Pessoal</t>
  </si>
  <si>
    <t xml:space="preserve">Total desp. fixas </t>
  </si>
  <si>
    <t>% sobre despesas</t>
  </si>
  <si>
    <t>Projeto educadores</t>
  </si>
  <si>
    <t>Vendas AME</t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</si>
</sst>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21">
    <font>
      <sz val="10"/>
      <name val="Arial"/>
    </font>
    <font>
      <sz val="10"/>
      <name val="Arial"/>
    </font>
    <font>
      <sz val="8"/>
      <name val="Arial"/>
    </font>
    <font>
      <b/>
      <sz val="16"/>
      <name val="Comic Sans MS"/>
      <family val="4"/>
    </font>
    <font>
      <b/>
      <sz val="12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sz val="14"/>
      <name val="Comic Sans MS"/>
      <family val="4"/>
    </font>
    <font>
      <sz val="14"/>
      <name val="Myriad Pro"/>
      <family val="2"/>
    </font>
    <font>
      <sz val="10"/>
      <name val="Myriad Pro"/>
      <family val="2"/>
    </font>
    <font>
      <b/>
      <sz val="14"/>
      <name val="Myriad Pro"/>
    </font>
    <font>
      <sz val="14"/>
      <name val="Myriad Pro"/>
    </font>
    <font>
      <sz val="10"/>
      <name val="Myriad Pro"/>
    </font>
    <font>
      <b/>
      <sz val="10"/>
      <name val="Myriad Pro"/>
    </font>
    <font>
      <b/>
      <sz val="14"/>
      <color indexed="9"/>
      <name val="Myriad Pro"/>
    </font>
    <font>
      <sz val="10"/>
      <color indexed="23"/>
      <name val="Myriad Pro"/>
    </font>
    <font>
      <b/>
      <sz val="10"/>
      <color indexed="9"/>
      <name val="Myriad Pro"/>
    </font>
    <font>
      <sz val="10"/>
      <color indexed="9"/>
      <name val="Myriad Pro"/>
    </font>
    <font>
      <sz val="13"/>
      <name val="Myriad Pro"/>
      <family val="2"/>
    </font>
    <font>
      <b/>
      <sz val="14"/>
      <color indexed="9"/>
      <name val="Myriad Pro"/>
      <family val="2"/>
    </font>
    <font>
      <sz val="10"/>
      <color indexed="23"/>
      <name val="Myriad Pro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/>
    <xf numFmtId="164" fontId="5" fillId="0" borderId="0" xfId="0" applyNumberFormat="1" applyFont="1" applyBorder="1" applyAlignment="1"/>
    <xf numFmtId="0" fontId="6" fillId="0" borderId="0" xfId="0" applyFont="1" applyBorder="1"/>
    <xf numFmtId="164" fontId="6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164" fontId="9" fillId="0" borderId="0" xfId="0" applyNumberFormat="1" applyFont="1" applyBorder="1"/>
    <xf numFmtId="0" fontId="11" fillId="2" borderId="1" xfId="0" applyFont="1" applyFill="1" applyBorder="1" applyAlignment="1">
      <alignment horizontal="center"/>
    </xf>
    <xf numFmtId="0" fontId="12" fillId="0" borderId="3" xfId="0" applyFont="1" applyFill="1" applyBorder="1"/>
    <xf numFmtId="164" fontId="15" fillId="0" borderId="4" xfId="0" applyNumberFormat="1" applyFont="1" applyFill="1" applyBorder="1" applyAlignment="1">
      <alignment horizontal="right"/>
    </xf>
    <xf numFmtId="0" fontId="12" fillId="0" borderId="0" xfId="0" applyFont="1" applyBorder="1"/>
    <xf numFmtId="0" fontId="13" fillId="2" borderId="3" xfId="0" applyFont="1" applyFill="1" applyBorder="1"/>
    <xf numFmtId="164" fontId="13" fillId="2" borderId="4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/>
    <xf numFmtId="0" fontId="13" fillId="0" borderId="0" xfId="0" applyFont="1" applyBorder="1"/>
    <xf numFmtId="164" fontId="12" fillId="0" borderId="0" xfId="0" applyNumberFormat="1" applyFont="1" applyBorder="1"/>
    <xf numFmtId="0" fontId="12" fillId="0" borderId="4" xfId="0" applyFont="1" applyFill="1" applyBorder="1"/>
    <xf numFmtId="164" fontId="15" fillId="0" borderId="4" xfId="0" applyNumberFormat="1" applyFont="1" applyFill="1" applyBorder="1"/>
    <xf numFmtId="0" fontId="17" fillId="3" borderId="7" xfId="0" applyFont="1" applyFill="1" applyBorder="1"/>
    <xf numFmtId="0" fontId="17" fillId="3" borderId="0" xfId="0" applyFont="1" applyFill="1" applyBorder="1"/>
    <xf numFmtId="0" fontId="13" fillId="0" borderId="0" xfId="0" applyFont="1" applyFill="1" applyBorder="1"/>
    <xf numFmtId="0" fontId="12" fillId="0" borderId="0" xfId="0" applyFont="1" applyFill="1" applyBorder="1"/>
    <xf numFmtId="0" fontId="17" fillId="3" borderId="8" xfId="0" applyFont="1" applyFill="1" applyBorder="1"/>
    <xf numFmtId="0" fontId="13" fillId="2" borderId="0" xfId="0" applyFont="1" applyFill="1" applyBorder="1" applyAlignment="1">
      <alignment horizontal="left" vertical="center"/>
    </xf>
    <xf numFmtId="164" fontId="13" fillId="2" borderId="0" xfId="0" applyNumberFormat="1" applyFont="1" applyFill="1" applyBorder="1"/>
    <xf numFmtId="0" fontId="13" fillId="2" borderId="3" xfId="0" applyFont="1" applyFill="1" applyBorder="1" applyAlignment="1">
      <alignment horizontal="left" vertical="center"/>
    </xf>
    <xf numFmtId="164" fontId="13" fillId="2" borderId="4" xfId="0" applyNumberFormat="1" applyFont="1" applyFill="1" applyBorder="1"/>
    <xf numFmtId="0" fontId="12" fillId="2" borderId="9" xfId="0" applyFont="1" applyFill="1" applyBorder="1"/>
    <xf numFmtId="164" fontId="12" fillId="2" borderId="9" xfId="0" applyNumberFormat="1" applyFont="1" applyFill="1" applyBorder="1"/>
    <xf numFmtId="0" fontId="16" fillId="4" borderId="9" xfId="0" applyFont="1" applyFill="1" applyBorder="1"/>
    <xf numFmtId="164" fontId="16" fillId="4" borderId="9" xfId="0" applyNumberFormat="1" applyFont="1" applyFill="1" applyBorder="1"/>
    <xf numFmtId="9" fontId="13" fillId="2" borderId="0" xfId="1" applyFont="1" applyFill="1" applyBorder="1" applyAlignment="1">
      <alignment horizontal="right"/>
    </xf>
    <xf numFmtId="0" fontId="18" fillId="2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9" fillId="0" borderId="3" xfId="0" applyFont="1" applyFill="1" applyBorder="1"/>
    <xf numFmtId="0" fontId="9" fillId="0" borderId="4" xfId="0" applyFont="1" applyFill="1" applyBorder="1"/>
    <xf numFmtId="0" fontId="10" fillId="2" borderId="12" xfId="0" applyFont="1" applyFill="1" applyBorder="1" applyAlignment="1"/>
    <xf numFmtId="0" fontId="10" fillId="2" borderId="13" xfId="0" applyFont="1" applyFill="1" applyBorder="1" applyAlignment="1"/>
    <xf numFmtId="0" fontId="14" fillId="0" borderId="0" xfId="0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0" fontId="6" fillId="0" borderId="0" xfId="0" applyFont="1" applyFill="1" applyBorder="1"/>
    <xf numFmtId="0" fontId="19" fillId="0" borderId="0" xfId="0" applyFont="1" applyFill="1" applyBorder="1" applyAlignment="1"/>
    <xf numFmtId="0" fontId="13" fillId="0" borderId="0" xfId="0" applyFont="1" applyFill="1" applyBorder="1" applyAlignment="1">
      <alignment horizontal="left" vertical="center"/>
    </xf>
    <xf numFmtId="9" fontId="13" fillId="0" borderId="0" xfId="1" applyFont="1" applyFill="1" applyBorder="1" applyAlignment="1">
      <alignment horizontal="right"/>
    </xf>
    <xf numFmtId="0" fontId="18" fillId="5" borderId="2" xfId="0" applyFont="1" applyFill="1" applyBorder="1" applyAlignment="1">
      <alignment horizontal="center"/>
    </xf>
    <xf numFmtId="164" fontId="15" fillId="7" borderId="4" xfId="0" applyNumberFormat="1" applyFont="1" applyFill="1" applyBorder="1" applyAlignment="1">
      <alignment horizontal="right"/>
    </xf>
    <xf numFmtId="164" fontId="15" fillId="7" borderId="4" xfId="0" applyNumberFormat="1" applyFont="1" applyFill="1" applyBorder="1"/>
    <xf numFmtId="164" fontId="13" fillId="2" borderId="18" xfId="0" applyNumberFormat="1" applyFont="1" applyFill="1" applyBorder="1" applyAlignment="1">
      <alignment horizontal="right" vertical="center"/>
    </xf>
    <xf numFmtId="164" fontId="15" fillId="7" borderId="19" xfId="0" applyNumberFormat="1" applyFont="1" applyFill="1" applyBorder="1" applyAlignment="1">
      <alignment horizontal="right"/>
    </xf>
    <xf numFmtId="164" fontId="13" fillId="5" borderId="17" xfId="0" applyNumberFormat="1" applyFont="1" applyFill="1" applyBorder="1" applyAlignment="1">
      <alignment horizontal="right" vertical="center"/>
    </xf>
    <xf numFmtId="164" fontId="15" fillId="7" borderId="19" xfId="0" applyNumberFormat="1" applyFont="1" applyFill="1" applyBorder="1"/>
    <xf numFmtId="164" fontId="13" fillId="5" borderId="17" xfId="0" applyNumberFormat="1" applyFont="1" applyFill="1" applyBorder="1"/>
    <xf numFmtId="9" fontId="13" fillId="5" borderId="17" xfId="1" applyFont="1" applyFill="1" applyBorder="1" applyAlignment="1">
      <alignment horizontal="right"/>
    </xf>
    <xf numFmtId="164" fontId="13" fillId="2" borderId="18" xfId="0" applyNumberFormat="1" applyFont="1" applyFill="1" applyBorder="1"/>
    <xf numFmtId="164" fontId="12" fillId="6" borderId="9" xfId="0" applyNumberFormat="1" applyFont="1" applyFill="1" applyBorder="1"/>
    <xf numFmtId="164" fontId="16" fillId="5" borderId="9" xfId="0" applyNumberFormat="1" applyFont="1" applyFill="1" applyBorder="1"/>
    <xf numFmtId="164" fontId="20" fillId="7" borderId="4" xfId="0" applyNumberFormat="1" applyFont="1" applyFill="1" applyBorder="1" applyAlignment="1">
      <alignment horizontal="right"/>
    </xf>
    <xf numFmtId="0" fontId="19" fillId="3" borderId="7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Saldo mensal AME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251033363515136"/>
          <c:y val="0.10987236184518036"/>
          <c:w val="0.8742277884800943"/>
          <c:h val="0.80573487218207374"/>
        </c:manualLayout>
      </c:layout>
      <c:barChart>
        <c:barDir val="col"/>
        <c:grouping val="clustered"/>
        <c:ser>
          <c:idx val="44"/>
          <c:order val="0"/>
          <c:spPr>
            <a:solidFill>
              <a:srgbClr val="4F81BD"/>
            </a:solidFill>
          </c:spPr>
          <c:invertIfNegative val="1"/>
          <c:dPt>
            <c:idx val="0"/>
            <c:spPr>
              <a:solidFill>
                <a:srgbClr val="FF0000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dPt>
            <c:idx val="3"/>
            <c:spPr>
              <a:solidFill>
                <a:srgbClr val="FF0000"/>
              </a:solidFill>
            </c:spPr>
          </c:dPt>
          <c:dPt>
            <c:idx val="5"/>
            <c:spPr>
              <a:solidFill>
                <a:srgbClr val="FF0000"/>
              </a:solidFill>
            </c:spPr>
          </c:dPt>
          <c:dPt>
            <c:idx val="6"/>
            <c:spPr>
              <a:solidFill>
                <a:srgbClr val="FF0000"/>
              </a:solidFill>
            </c:spPr>
          </c:dPt>
          <c:dPt>
            <c:idx val="8"/>
            <c:spPr>
              <a:solidFill>
                <a:srgbClr val="FF0000"/>
              </a:solidFill>
            </c:spPr>
          </c:dPt>
          <c:dPt>
            <c:idx val="10"/>
            <c:spPr>
              <a:solidFill>
                <a:srgbClr val="FF0000"/>
              </a:solidFill>
            </c:spPr>
          </c:dPt>
          <c:cat>
            <c:strRef>
              <c:f>'2013'!$D$2:$O$2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'2013'!$D$49:$O$49</c:f>
              <c:numCache>
                <c:formatCode>"R$ "#,##000</c:formatCode>
                <c:ptCount val="12"/>
                <c:pt idx="0">
                  <c:v>-12142.52</c:v>
                </c:pt>
                <c:pt idx="1">
                  <c:v>-564.45999999999913</c:v>
                </c:pt>
                <c:pt idx="2">
                  <c:v>-12632</c:v>
                </c:pt>
                <c:pt idx="3">
                  <c:v>-27904</c:v>
                </c:pt>
                <c:pt idx="4">
                  <c:v>4905</c:v>
                </c:pt>
                <c:pt idx="5">
                  <c:v>-12924</c:v>
                </c:pt>
                <c:pt idx="6">
                  <c:v>-12240</c:v>
                </c:pt>
                <c:pt idx="7">
                  <c:v>21427</c:v>
                </c:pt>
                <c:pt idx="8">
                  <c:v>-11368</c:v>
                </c:pt>
                <c:pt idx="9">
                  <c:v>2028</c:v>
                </c:pt>
                <c:pt idx="10">
                  <c:v>-30594</c:v>
                </c:pt>
                <c:pt idx="11">
                  <c:v>152</c:v>
                </c:pt>
              </c:numCache>
            </c:numRef>
          </c:val>
        </c:ser>
        <c:gapWidth val="0"/>
        <c:axId val="78876032"/>
        <c:axId val="73086080"/>
      </c:barChart>
      <c:catAx>
        <c:axId val="78876032"/>
        <c:scaling>
          <c:orientation val="minMax"/>
        </c:scaling>
        <c:axPos val="b"/>
        <c:majorTickMark val="none"/>
        <c:tickLblPos val="nextTo"/>
        <c:crossAx val="73086080"/>
        <c:crosses val="autoZero"/>
        <c:auto val="1"/>
        <c:lblAlgn val="ctr"/>
        <c:lblOffset val="100"/>
      </c:catAx>
      <c:valAx>
        <c:axId val="73086080"/>
        <c:scaling>
          <c:orientation val="minMax"/>
        </c:scaling>
        <c:axPos val="l"/>
        <c:majorGridlines/>
        <c:numFmt formatCode="&quot;R$ &quot;#,##000" sourceLinked="1"/>
        <c:majorTickMark val="none"/>
        <c:tickLblPos val="nextTo"/>
        <c:crossAx val="78876032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Saldo mensal AME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251033363515136"/>
          <c:y val="0.10987236184518039"/>
          <c:w val="0.87422778848009453"/>
          <c:h val="0.80573487218207396"/>
        </c:manualLayout>
      </c:layout>
      <c:barChart>
        <c:barDir val="col"/>
        <c:grouping val="clustered"/>
        <c:ser>
          <c:idx val="44"/>
          <c:order val="0"/>
          <c:spPr>
            <a:solidFill>
              <a:srgbClr val="4F81BD"/>
            </a:solidFill>
          </c:spPr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rgbClr val="FF0000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dPt>
            <c:idx val="3"/>
            <c:spPr>
              <a:solidFill>
                <a:srgbClr val="FF0000"/>
              </a:solidFill>
            </c:spPr>
          </c:dPt>
          <c:dPt>
            <c:idx val="5"/>
            <c:spPr>
              <a:solidFill>
                <a:srgbClr val="FF0000"/>
              </a:solidFill>
            </c:spPr>
          </c:dPt>
          <c:dPt>
            <c:idx val="6"/>
            <c:spPr>
              <a:solidFill>
                <a:srgbClr val="FF0000"/>
              </a:solidFill>
            </c:spPr>
          </c:dPt>
          <c:dPt>
            <c:idx val="8"/>
            <c:spPr>
              <a:solidFill>
                <a:srgbClr val="FF0000"/>
              </a:solidFill>
            </c:spPr>
          </c:dPt>
          <c:dPt>
            <c:idx val="10"/>
            <c:spPr>
              <a:solidFill>
                <a:srgbClr val="FF0000"/>
              </a:solidFill>
            </c:spPr>
          </c:dPt>
          <c:cat>
            <c:strRef>
              <c:f>'2014'!$D$2:$O$2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'2014'!$D$50:$O$50</c:f>
              <c:numCache>
                <c:formatCode>"R$ "#,##000</c:formatCode>
                <c:ptCount val="12"/>
                <c:pt idx="0">
                  <c:v>7476</c:v>
                </c:pt>
                <c:pt idx="1">
                  <c:v>-10946</c:v>
                </c:pt>
                <c:pt idx="2">
                  <c:v>-5641</c:v>
                </c:pt>
                <c:pt idx="3">
                  <c:v>-14361</c:v>
                </c:pt>
                <c:pt idx="4">
                  <c:v>2205</c:v>
                </c:pt>
                <c:pt idx="5">
                  <c:v>-12013</c:v>
                </c:pt>
                <c:pt idx="6">
                  <c:v>-11917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gapWidth val="0"/>
        <c:axId val="87692032"/>
        <c:axId val="87693568"/>
      </c:barChart>
      <c:catAx>
        <c:axId val="87692032"/>
        <c:scaling>
          <c:orientation val="minMax"/>
        </c:scaling>
        <c:axPos val="b"/>
        <c:majorTickMark val="none"/>
        <c:tickLblPos val="nextTo"/>
        <c:crossAx val="87693568"/>
        <c:crosses val="autoZero"/>
        <c:auto val="1"/>
        <c:lblAlgn val="ctr"/>
        <c:lblOffset val="100"/>
      </c:catAx>
      <c:valAx>
        <c:axId val="87693568"/>
        <c:scaling>
          <c:orientation val="minMax"/>
        </c:scaling>
        <c:axPos val="l"/>
        <c:majorGridlines/>
        <c:numFmt formatCode="&quot;R$ &quot;#,##000" sourceLinked="1"/>
        <c:majorTickMark val="none"/>
        <c:tickLblPos val="nextTo"/>
        <c:crossAx val="87692032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49</xdr:row>
      <xdr:rowOff>152400</xdr:rowOff>
    </xdr:from>
    <xdr:to>
      <xdr:col>12</xdr:col>
      <xdr:colOff>571499</xdr:colOff>
      <xdr:row>68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50</xdr:row>
      <xdr:rowOff>152400</xdr:rowOff>
    </xdr:from>
    <xdr:to>
      <xdr:col>12</xdr:col>
      <xdr:colOff>571499</xdr:colOff>
      <xdr:row>69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86"/>
  <sheetViews>
    <sheetView showGridLines="0" zoomScaleNormal="100" zoomScaleSheetLayoutView="100" workbookViewId="0">
      <selection activeCell="B2" sqref="A2:P69"/>
    </sheetView>
  </sheetViews>
  <sheetFormatPr defaultRowHeight="15"/>
  <cols>
    <col min="1" max="1" width="3.140625" style="4" customWidth="1"/>
    <col min="2" max="2" width="16.42578125" style="4" customWidth="1"/>
    <col min="3" max="3" width="16.28515625" style="4" customWidth="1"/>
    <col min="4" max="4" width="12" style="5" customWidth="1"/>
    <col min="5" max="5" width="11.7109375" style="5" customWidth="1"/>
    <col min="6" max="6" width="12.28515625" style="5" customWidth="1"/>
    <col min="7" max="8" width="11.7109375" style="5" customWidth="1"/>
    <col min="9" max="9" width="12" style="5" customWidth="1"/>
    <col min="10" max="10" width="12.28515625" style="5" customWidth="1"/>
    <col min="11" max="11" width="12.42578125" style="5" customWidth="1"/>
    <col min="12" max="12" width="11.85546875" style="5" customWidth="1"/>
    <col min="13" max="13" width="11" style="5" customWidth="1"/>
    <col min="14" max="14" width="12.28515625" style="5" customWidth="1"/>
    <col min="15" max="15" width="11.28515625" style="5" customWidth="1"/>
    <col min="16" max="16" width="11.28515625" style="4" customWidth="1"/>
    <col min="17" max="16384" width="9.140625" style="4"/>
  </cols>
  <sheetData>
    <row r="1" spans="1:23" ht="54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3" s="6" customFormat="1" ht="21">
      <c r="A2" s="39" t="s">
        <v>5</v>
      </c>
      <c r="B2" s="40"/>
      <c r="C2" s="40"/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14</v>
      </c>
      <c r="M2" s="10" t="s">
        <v>15</v>
      </c>
      <c r="N2" s="36" t="s">
        <v>16</v>
      </c>
      <c r="O2" s="35" t="s">
        <v>17</v>
      </c>
      <c r="P2" s="48" t="s">
        <v>45</v>
      </c>
      <c r="Q2" s="7"/>
      <c r="R2" s="7"/>
      <c r="S2" s="7"/>
      <c r="T2" s="7"/>
      <c r="U2" s="7"/>
      <c r="V2" s="7"/>
      <c r="W2" s="7"/>
    </row>
    <row r="3" spans="1:23" ht="15" customHeight="1">
      <c r="A3" s="65" t="s">
        <v>0</v>
      </c>
      <c r="B3" s="66"/>
      <c r="C3" s="11" t="s">
        <v>23</v>
      </c>
      <c r="D3" s="12">
        <v>0</v>
      </c>
      <c r="E3" s="12">
        <v>23800</v>
      </c>
      <c r="F3" s="12">
        <v>11900</v>
      </c>
      <c r="G3" s="12">
        <v>0</v>
      </c>
      <c r="H3" s="12">
        <v>23800</v>
      </c>
      <c r="I3" s="12">
        <v>11900</v>
      </c>
      <c r="J3" s="12">
        <v>11900</v>
      </c>
      <c r="K3" s="12">
        <v>11900</v>
      </c>
      <c r="L3" s="12">
        <v>11900</v>
      </c>
      <c r="M3" s="12">
        <v>11900</v>
      </c>
      <c r="N3" s="12">
        <v>11900</v>
      </c>
      <c r="O3" s="12">
        <v>11900</v>
      </c>
      <c r="P3" s="49">
        <f>SUM(D3:O3)/12</f>
        <v>11900</v>
      </c>
      <c r="Q3" s="8"/>
      <c r="R3" s="8"/>
      <c r="S3" s="8"/>
      <c r="T3" s="8"/>
      <c r="U3" s="8"/>
      <c r="V3" s="8"/>
      <c r="W3" s="8"/>
    </row>
    <row r="4" spans="1:23" ht="15" customHeight="1" thickBot="1">
      <c r="A4" s="67"/>
      <c r="B4" s="68"/>
      <c r="C4" s="37" t="s">
        <v>24</v>
      </c>
      <c r="D4" s="12">
        <v>12471</v>
      </c>
      <c r="E4" s="12">
        <v>14725</v>
      </c>
      <c r="F4" s="12">
        <v>15838</v>
      </c>
      <c r="G4" s="12">
        <v>13715</v>
      </c>
      <c r="H4" s="12">
        <v>18061</v>
      </c>
      <c r="I4" s="12">
        <v>16277</v>
      </c>
      <c r="J4" s="12">
        <v>16710</v>
      </c>
      <c r="K4" s="12">
        <v>114000</v>
      </c>
      <c r="L4" s="12">
        <v>19252</v>
      </c>
      <c r="M4" s="12">
        <v>35158</v>
      </c>
      <c r="N4" s="12">
        <v>23919</v>
      </c>
      <c r="O4" s="12">
        <v>52613</v>
      </c>
      <c r="P4" s="52">
        <f>SUM(D4:O4)/12</f>
        <v>29394.916666666668</v>
      </c>
      <c r="Q4" s="8"/>
      <c r="R4" s="8"/>
      <c r="S4" s="8"/>
      <c r="T4" s="8"/>
      <c r="U4" s="8"/>
      <c r="V4" s="8"/>
      <c r="W4" s="8"/>
    </row>
    <row r="5" spans="1:23" ht="15" customHeight="1" thickBot="1">
      <c r="A5" s="69"/>
      <c r="B5" s="70"/>
      <c r="C5" s="14" t="s">
        <v>19</v>
      </c>
      <c r="D5" s="15">
        <f t="shared" ref="D5:P5" si="0">SUM(D3:D4)</f>
        <v>12471</v>
      </c>
      <c r="E5" s="15">
        <f t="shared" si="0"/>
        <v>38525</v>
      </c>
      <c r="F5" s="15">
        <f t="shared" si="0"/>
        <v>27738</v>
      </c>
      <c r="G5" s="15">
        <f t="shared" si="0"/>
        <v>13715</v>
      </c>
      <c r="H5" s="15">
        <f t="shared" si="0"/>
        <v>41861</v>
      </c>
      <c r="I5" s="15">
        <f t="shared" si="0"/>
        <v>28177</v>
      </c>
      <c r="J5" s="15">
        <f t="shared" si="0"/>
        <v>28610</v>
      </c>
      <c r="K5" s="15">
        <f t="shared" si="0"/>
        <v>125900</v>
      </c>
      <c r="L5" s="15">
        <f t="shared" si="0"/>
        <v>31152</v>
      </c>
      <c r="M5" s="15">
        <f t="shared" si="0"/>
        <v>47058</v>
      </c>
      <c r="N5" s="15">
        <f t="shared" si="0"/>
        <v>35819</v>
      </c>
      <c r="O5" s="51">
        <f t="shared" si="0"/>
        <v>64513</v>
      </c>
      <c r="P5" s="53">
        <f t="shared" si="0"/>
        <v>41294.916666666672</v>
      </c>
      <c r="Q5" s="8"/>
      <c r="R5" s="8"/>
      <c r="S5" s="8"/>
      <c r="T5" s="8"/>
      <c r="U5" s="8"/>
      <c r="V5" s="8"/>
      <c r="W5" s="8"/>
    </row>
    <row r="6" spans="1:23" s="44" customFormat="1" ht="15" customHeight="1">
      <c r="A6" s="41"/>
      <c r="B6" s="41"/>
      <c r="C6" s="23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  <c r="R6" s="43"/>
      <c r="S6" s="43"/>
      <c r="T6" s="43"/>
      <c r="U6" s="43"/>
      <c r="V6" s="43"/>
      <c r="W6" s="43"/>
    </row>
    <row r="7" spans="1:23" ht="15" customHeight="1">
      <c r="A7" s="61" t="s">
        <v>44</v>
      </c>
      <c r="B7" s="62"/>
      <c r="C7" s="38" t="s">
        <v>33</v>
      </c>
      <c r="D7" s="12">
        <v>1000</v>
      </c>
      <c r="E7" s="12">
        <v>1000</v>
      </c>
      <c r="F7" s="12">
        <v>1000</v>
      </c>
      <c r="G7" s="12">
        <v>1000</v>
      </c>
      <c r="H7" s="12">
        <v>1000</v>
      </c>
      <c r="I7" s="12">
        <v>1000</v>
      </c>
      <c r="J7" s="12">
        <v>1000</v>
      </c>
      <c r="K7" s="12">
        <v>1000</v>
      </c>
      <c r="L7" s="12">
        <v>1000</v>
      </c>
      <c r="M7" s="12">
        <v>1000</v>
      </c>
      <c r="N7" s="12">
        <v>1000</v>
      </c>
      <c r="O7" s="12">
        <v>1000</v>
      </c>
      <c r="P7" s="60">
        <f>SUM(D7:O7)/12</f>
        <v>1000</v>
      </c>
      <c r="Q7" s="8"/>
      <c r="R7" s="8"/>
      <c r="S7" s="8"/>
      <c r="T7" s="8"/>
      <c r="U7" s="8"/>
      <c r="V7" s="8"/>
      <c r="W7" s="8"/>
    </row>
    <row r="8" spans="1:23" ht="15" customHeight="1">
      <c r="A8" s="61"/>
      <c r="B8" s="62"/>
      <c r="C8" s="38" t="s">
        <v>43</v>
      </c>
      <c r="D8" s="12">
        <v>1000</v>
      </c>
      <c r="E8" s="12">
        <v>1000</v>
      </c>
      <c r="F8" s="12">
        <v>1000</v>
      </c>
      <c r="G8" s="12">
        <v>1000</v>
      </c>
      <c r="H8" s="12">
        <v>1000</v>
      </c>
      <c r="I8" s="12">
        <v>1000</v>
      </c>
      <c r="J8" s="12">
        <v>1000</v>
      </c>
      <c r="K8" s="12">
        <v>1000</v>
      </c>
      <c r="L8" s="12">
        <v>1000</v>
      </c>
      <c r="M8" s="12">
        <v>1000</v>
      </c>
      <c r="N8" s="12">
        <v>1000</v>
      </c>
      <c r="O8" s="12">
        <v>1000</v>
      </c>
      <c r="P8" s="60">
        <f t="shared" ref="P8:P11" si="1">SUM(D8:O8)/12</f>
        <v>1000</v>
      </c>
      <c r="Q8" s="8"/>
      <c r="R8" s="8"/>
      <c r="S8" s="8"/>
      <c r="T8" s="8"/>
      <c r="U8" s="8"/>
      <c r="V8" s="8"/>
      <c r="W8" s="8"/>
    </row>
    <row r="9" spans="1:23" ht="15" customHeight="1">
      <c r="A9" s="61"/>
      <c r="B9" s="62"/>
      <c r="C9" s="38" t="s">
        <v>34</v>
      </c>
      <c r="D9" s="12">
        <v>1000</v>
      </c>
      <c r="E9" s="12">
        <v>1000</v>
      </c>
      <c r="F9" s="12">
        <v>1000</v>
      </c>
      <c r="G9" s="12">
        <v>1000</v>
      </c>
      <c r="H9" s="12">
        <v>1000</v>
      </c>
      <c r="I9" s="12">
        <v>1000</v>
      </c>
      <c r="J9" s="12">
        <v>1000</v>
      </c>
      <c r="K9" s="12">
        <v>1000</v>
      </c>
      <c r="L9" s="12">
        <v>1000</v>
      </c>
      <c r="M9" s="12">
        <v>1000</v>
      </c>
      <c r="N9" s="12">
        <v>1000</v>
      </c>
      <c r="O9" s="12">
        <v>1000</v>
      </c>
      <c r="P9" s="60">
        <f t="shared" si="1"/>
        <v>1000</v>
      </c>
      <c r="Q9" s="8"/>
      <c r="R9" s="8"/>
      <c r="S9" s="8"/>
      <c r="T9" s="8"/>
      <c r="U9" s="8"/>
      <c r="V9" s="8"/>
      <c r="W9" s="8"/>
    </row>
    <row r="10" spans="1:23" ht="15" customHeight="1">
      <c r="A10" s="61"/>
      <c r="B10" s="62"/>
      <c r="C10" s="38" t="s">
        <v>35</v>
      </c>
      <c r="D10" s="12">
        <v>9000</v>
      </c>
      <c r="E10" s="12">
        <v>9000</v>
      </c>
      <c r="F10" s="12">
        <v>9000</v>
      </c>
      <c r="G10" s="12">
        <v>9000</v>
      </c>
      <c r="H10" s="12">
        <v>9000</v>
      </c>
      <c r="I10" s="12">
        <v>9000</v>
      </c>
      <c r="J10" s="12">
        <v>9000</v>
      </c>
      <c r="K10" s="12">
        <v>9000</v>
      </c>
      <c r="L10" s="12">
        <v>9000</v>
      </c>
      <c r="M10" s="12">
        <v>9000</v>
      </c>
      <c r="N10" s="12">
        <v>9000</v>
      </c>
      <c r="O10" s="12">
        <v>9000</v>
      </c>
      <c r="P10" s="60">
        <f t="shared" si="1"/>
        <v>9000</v>
      </c>
      <c r="Q10" s="8"/>
      <c r="R10" s="8"/>
      <c r="S10" s="8"/>
      <c r="T10" s="8"/>
      <c r="U10" s="8"/>
      <c r="V10" s="8"/>
      <c r="W10" s="8"/>
    </row>
    <row r="11" spans="1:23" ht="15" customHeight="1">
      <c r="A11" s="61"/>
      <c r="B11" s="62"/>
      <c r="C11" s="38" t="s">
        <v>36</v>
      </c>
      <c r="D11" s="12">
        <v>12000</v>
      </c>
      <c r="E11" s="12">
        <v>12000</v>
      </c>
      <c r="F11" s="12">
        <v>12000</v>
      </c>
      <c r="G11" s="12">
        <v>12000</v>
      </c>
      <c r="H11" s="12">
        <v>12000</v>
      </c>
      <c r="I11" s="12">
        <v>12000</v>
      </c>
      <c r="J11" s="12">
        <v>12000</v>
      </c>
      <c r="K11" s="12">
        <v>12000</v>
      </c>
      <c r="L11" s="12">
        <v>12000</v>
      </c>
      <c r="M11" s="12">
        <v>12000</v>
      </c>
      <c r="N11" s="12">
        <v>12000</v>
      </c>
      <c r="O11" s="12">
        <v>12000</v>
      </c>
      <c r="P11" s="60">
        <f t="shared" si="1"/>
        <v>12000</v>
      </c>
      <c r="Q11" s="8"/>
      <c r="R11" s="8"/>
      <c r="S11" s="8"/>
      <c r="T11" s="8"/>
      <c r="U11" s="8"/>
      <c r="V11" s="8"/>
      <c r="W11" s="8"/>
    </row>
    <row r="12" spans="1:23" ht="4.5" customHeight="1" thickBot="1">
      <c r="A12" s="61"/>
      <c r="B12" s="62"/>
      <c r="C12" s="3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52"/>
      <c r="Q12" s="8"/>
      <c r="R12" s="8"/>
      <c r="S12" s="8"/>
      <c r="T12" s="8"/>
      <c r="U12" s="8"/>
      <c r="V12" s="8"/>
      <c r="W12" s="8"/>
    </row>
    <row r="13" spans="1:23" ht="15" customHeight="1" thickBot="1">
      <c r="A13" s="63"/>
      <c r="B13" s="64"/>
      <c r="C13" s="14" t="s">
        <v>19</v>
      </c>
      <c r="D13" s="15">
        <f t="shared" ref="D13:O13" si="2">SUM(D7:D12)</f>
        <v>24000</v>
      </c>
      <c r="E13" s="15">
        <f t="shared" si="2"/>
        <v>24000</v>
      </c>
      <c r="F13" s="15">
        <f t="shared" si="2"/>
        <v>24000</v>
      </c>
      <c r="G13" s="15">
        <f t="shared" si="2"/>
        <v>24000</v>
      </c>
      <c r="H13" s="15">
        <f t="shared" si="2"/>
        <v>24000</v>
      </c>
      <c r="I13" s="15">
        <f t="shared" si="2"/>
        <v>24000</v>
      </c>
      <c r="J13" s="15">
        <f t="shared" si="2"/>
        <v>24000</v>
      </c>
      <c r="K13" s="15">
        <f t="shared" si="2"/>
        <v>24000</v>
      </c>
      <c r="L13" s="15">
        <f t="shared" si="2"/>
        <v>24000</v>
      </c>
      <c r="M13" s="15">
        <f t="shared" si="2"/>
        <v>24000</v>
      </c>
      <c r="N13" s="15">
        <f t="shared" si="2"/>
        <v>24000</v>
      </c>
      <c r="O13" s="51">
        <f t="shared" si="2"/>
        <v>24000</v>
      </c>
      <c r="P13" s="53">
        <f t="shared" ref="P13" si="3">SUM(P7:P12)</f>
        <v>24000</v>
      </c>
      <c r="Q13" s="8"/>
      <c r="R13" s="8"/>
      <c r="S13" s="8"/>
      <c r="T13" s="8"/>
      <c r="U13" s="8"/>
      <c r="V13" s="8"/>
      <c r="W13" s="8"/>
    </row>
    <row r="14" spans="1:23">
      <c r="A14" s="17"/>
      <c r="B14" s="13"/>
      <c r="C14" s="13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8"/>
      <c r="R14" s="8"/>
      <c r="S14" s="8"/>
      <c r="T14" s="8"/>
      <c r="U14" s="8"/>
      <c r="V14" s="8"/>
      <c r="W14" s="8"/>
    </row>
    <row r="15" spans="1:23" ht="15" customHeight="1">
      <c r="A15" s="76" t="s">
        <v>37</v>
      </c>
      <c r="B15" s="76"/>
      <c r="C15" s="19" t="s">
        <v>2</v>
      </c>
      <c r="D15" s="20">
        <v>15.52</v>
      </c>
      <c r="E15" s="20">
        <v>14.46</v>
      </c>
      <c r="F15" s="20">
        <v>25</v>
      </c>
      <c r="G15" s="20">
        <v>16</v>
      </c>
      <c r="H15" s="20">
        <v>13</v>
      </c>
      <c r="I15" s="20">
        <v>16</v>
      </c>
      <c r="J15" s="20">
        <v>13</v>
      </c>
      <c r="K15" s="20">
        <v>14</v>
      </c>
      <c r="L15" s="20">
        <v>0</v>
      </c>
      <c r="M15" s="20">
        <v>28</v>
      </c>
      <c r="N15" s="20">
        <v>13</v>
      </c>
      <c r="O15" s="20">
        <v>60</v>
      </c>
      <c r="P15" s="50">
        <f>SUM(D15:O15)/12</f>
        <v>18.998333333333335</v>
      </c>
      <c r="Q15" s="8"/>
      <c r="R15" s="8"/>
      <c r="S15" s="8"/>
      <c r="T15" s="8"/>
      <c r="U15" s="8"/>
      <c r="V15" s="8"/>
      <c r="W15" s="8"/>
    </row>
    <row r="16" spans="1:23" ht="15" customHeight="1">
      <c r="A16" s="77"/>
      <c r="B16" s="77"/>
      <c r="C16" s="19" t="s">
        <v>3</v>
      </c>
      <c r="D16" s="20">
        <v>670</v>
      </c>
      <c r="E16" s="20">
        <v>2060</v>
      </c>
      <c r="F16" s="20">
        <v>497</v>
      </c>
      <c r="G16" s="20">
        <v>971</v>
      </c>
      <c r="H16" s="20">
        <v>805</v>
      </c>
      <c r="I16" s="20">
        <v>561</v>
      </c>
      <c r="J16" s="20">
        <v>416</v>
      </c>
      <c r="K16" s="20">
        <v>316</v>
      </c>
      <c r="L16" s="20">
        <v>399</v>
      </c>
      <c r="M16" s="20">
        <v>638</v>
      </c>
      <c r="N16" s="20">
        <v>431</v>
      </c>
      <c r="O16" s="20">
        <v>366</v>
      </c>
      <c r="P16" s="50">
        <f t="shared" ref="P16:P25" si="4">SUM(D16:O16)/12</f>
        <v>677.5</v>
      </c>
      <c r="Q16" s="8"/>
      <c r="R16" s="8"/>
      <c r="S16" s="8"/>
      <c r="T16" s="8"/>
      <c r="U16" s="8"/>
      <c r="V16" s="8"/>
      <c r="W16" s="8"/>
    </row>
    <row r="17" spans="1:23" ht="15" customHeight="1">
      <c r="A17" s="77"/>
      <c r="B17" s="77"/>
      <c r="C17" s="19" t="s">
        <v>40</v>
      </c>
      <c r="D17" s="20">
        <v>70</v>
      </c>
      <c r="E17" s="20">
        <v>70</v>
      </c>
      <c r="F17" s="20">
        <v>70</v>
      </c>
      <c r="G17" s="20">
        <v>70</v>
      </c>
      <c r="H17" s="20">
        <v>70</v>
      </c>
      <c r="I17" s="20">
        <v>70</v>
      </c>
      <c r="J17" s="20">
        <v>70</v>
      </c>
      <c r="K17" s="20">
        <v>70</v>
      </c>
      <c r="L17" s="20">
        <v>70</v>
      </c>
      <c r="M17" s="20">
        <v>70</v>
      </c>
      <c r="N17" s="20">
        <v>70</v>
      </c>
      <c r="O17" s="20">
        <v>70</v>
      </c>
      <c r="P17" s="50">
        <f t="shared" si="4"/>
        <v>70</v>
      </c>
      <c r="Q17" s="8"/>
      <c r="R17" s="8"/>
      <c r="S17" s="8"/>
      <c r="T17" s="8"/>
      <c r="U17" s="8"/>
      <c r="V17" s="8"/>
      <c r="W17" s="8"/>
    </row>
    <row r="18" spans="1:23" ht="15" customHeight="1" thickBot="1">
      <c r="A18" s="77"/>
      <c r="B18" s="77"/>
      <c r="C18" s="19" t="s">
        <v>39</v>
      </c>
      <c r="D18" s="20">
        <v>355</v>
      </c>
      <c r="E18" s="20">
        <v>425</v>
      </c>
      <c r="F18" s="20">
        <v>366</v>
      </c>
      <c r="G18" s="20">
        <v>430</v>
      </c>
      <c r="H18" s="20">
        <v>324</v>
      </c>
      <c r="I18" s="20">
        <v>264</v>
      </c>
      <c r="J18" s="20">
        <v>345</v>
      </c>
      <c r="K18" s="20">
        <v>274</v>
      </c>
      <c r="L18" s="20">
        <v>303</v>
      </c>
      <c r="M18" s="20">
        <v>348</v>
      </c>
      <c r="N18" s="20">
        <v>257</v>
      </c>
      <c r="O18" s="20">
        <v>320</v>
      </c>
      <c r="P18" s="54">
        <f t="shared" si="4"/>
        <v>334.25</v>
      </c>
      <c r="Q18" s="8"/>
      <c r="R18" s="8"/>
      <c r="S18" s="8"/>
      <c r="T18" s="8"/>
      <c r="U18" s="8"/>
      <c r="V18" s="8"/>
      <c r="W18" s="8"/>
    </row>
    <row r="19" spans="1:23" ht="15" customHeight="1" thickBot="1">
      <c r="A19" s="77"/>
      <c r="B19" s="77"/>
      <c r="C19" s="26" t="s">
        <v>50</v>
      </c>
      <c r="D19" s="27">
        <f>SUM(D15:D18)</f>
        <v>1110.52</v>
      </c>
      <c r="E19" s="27">
        <f t="shared" ref="E19:O19" si="5">SUM(E15:E18)</f>
        <v>2569.46</v>
      </c>
      <c r="F19" s="27">
        <f t="shared" si="5"/>
        <v>958</v>
      </c>
      <c r="G19" s="27">
        <f t="shared" si="5"/>
        <v>1487</v>
      </c>
      <c r="H19" s="27">
        <f t="shared" si="5"/>
        <v>1212</v>
      </c>
      <c r="I19" s="27">
        <f t="shared" si="5"/>
        <v>911</v>
      </c>
      <c r="J19" s="27">
        <f t="shared" si="5"/>
        <v>844</v>
      </c>
      <c r="K19" s="27">
        <f t="shared" si="5"/>
        <v>674</v>
      </c>
      <c r="L19" s="27">
        <f t="shared" si="5"/>
        <v>772</v>
      </c>
      <c r="M19" s="27">
        <f t="shared" si="5"/>
        <v>1084</v>
      </c>
      <c r="N19" s="27">
        <f t="shared" si="5"/>
        <v>771</v>
      </c>
      <c r="O19" s="27">
        <f t="shared" si="5"/>
        <v>816</v>
      </c>
      <c r="P19" s="55">
        <f>SUM(P15:P18)</f>
        <v>1100.7483333333334</v>
      </c>
      <c r="Q19" s="8"/>
      <c r="R19" s="8"/>
      <c r="S19" s="8"/>
      <c r="T19" s="8"/>
      <c r="U19" s="8"/>
      <c r="V19" s="8"/>
      <c r="W19" s="8"/>
    </row>
    <row r="20" spans="1:23" ht="4.5" customHeight="1" thickBot="1">
      <c r="A20" s="77"/>
      <c r="B20" s="77"/>
      <c r="C20" s="24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8"/>
      <c r="R20" s="8"/>
      <c r="S20" s="8"/>
      <c r="T20" s="8"/>
      <c r="U20" s="8"/>
      <c r="V20" s="8"/>
      <c r="W20" s="8"/>
    </row>
    <row r="21" spans="1:23" ht="14.25" customHeight="1" thickBot="1">
      <c r="A21" s="77"/>
      <c r="B21" s="77"/>
      <c r="C21" s="26" t="s">
        <v>51</v>
      </c>
      <c r="D21" s="34">
        <f>D19/D48</f>
        <v>4.511829271067283E-2</v>
      </c>
      <c r="E21" s="34">
        <f>E19/E48</f>
        <v>6.5732808792958508E-2</v>
      </c>
      <c r="F21" s="34">
        <f>F19/F48</f>
        <v>2.3730492940302203E-2</v>
      </c>
      <c r="G21" s="34">
        <f>G19/G48</f>
        <v>3.572887383166342E-2</v>
      </c>
      <c r="H21" s="34">
        <f>H19/H48</f>
        <v>3.279575711657106E-2</v>
      </c>
      <c r="I21" s="34">
        <f t="shared" ref="I21:O21" si="6">I19/I48</f>
        <v>2.2164910829420209E-2</v>
      </c>
      <c r="J21" s="34">
        <f t="shared" si="6"/>
        <v>2.06609547123623E-2</v>
      </c>
      <c r="K21" s="34">
        <f t="shared" si="6"/>
        <v>6.4514276415916071E-3</v>
      </c>
      <c r="L21" s="34">
        <f t="shared" si="6"/>
        <v>1.8156161806208843E-2</v>
      </c>
      <c r="M21" s="34">
        <f t="shared" si="6"/>
        <v>2.4072840328669777E-2</v>
      </c>
      <c r="N21" s="34">
        <f t="shared" si="6"/>
        <v>1.1609172902895518E-2</v>
      </c>
      <c r="O21" s="34">
        <f t="shared" si="6"/>
        <v>1.2678485418188033E-2</v>
      </c>
      <c r="P21" s="56">
        <f>P19/P48</f>
        <v>2.2487351718001203E-2</v>
      </c>
      <c r="Q21" s="8"/>
      <c r="R21" s="8"/>
      <c r="S21" s="8"/>
      <c r="T21" s="8"/>
      <c r="U21" s="8"/>
      <c r="V21" s="8"/>
      <c r="W21" s="8"/>
    </row>
    <row r="22" spans="1:23" s="44" customFormat="1" ht="14.25" customHeight="1">
      <c r="A22" s="45"/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3"/>
      <c r="R22" s="43"/>
      <c r="S22" s="43"/>
      <c r="T22" s="43"/>
      <c r="U22" s="43"/>
      <c r="V22" s="43"/>
      <c r="W22" s="43"/>
    </row>
    <row r="23" spans="1:23" ht="15" customHeight="1">
      <c r="A23" s="62" t="s">
        <v>46</v>
      </c>
      <c r="B23" s="62"/>
      <c r="C23" s="38" t="s">
        <v>27</v>
      </c>
      <c r="D23" s="20">
        <v>7963</v>
      </c>
      <c r="E23" s="20">
        <v>8025</v>
      </c>
      <c r="F23" s="20">
        <v>7763</v>
      </c>
      <c r="G23" s="20">
        <v>6666</v>
      </c>
      <c r="H23" s="20">
        <v>0</v>
      </c>
      <c r="I23" s="20">
        <v>0</v>
      </c>
      <c r="J23" s="20">
        <v>0</v>
      </c>
      <c r="K23" s="20">
        <v>41067</v>
      </c>
      <c r="L23" s="20">
        <v>6232</v>
      </c>
      <c r="M23" s="20">
        <v>6372</v>
      </c>
      <c r="N23" s="20">
        <v>6338</v>
      </c>
      <c r="O23" s="20">
        <v>12735</v>
      </c>
      <c r="P23" s="50">
        <f t="shared" si="4"/>
        <v>8596.75</v>
      </c>
      <c r="Q23" s="8"/>
      <c r="R23" s="8"/>
      <c r="S23" s="8"/>
      <c r="T23" s="8"/>
      <c r="U23" s="8"/>
      <c r="V23" s="8"/>
      <c r="W23" s="8"/>
    </row>
    <row r="24" spans="1:23" ht="15" customHeight="1">
      <c r="A24" s="62"/>
      <c r="B24" s="62"/>
      <c r="C24" s="38" t="s">
        <v>30</v>
      </c>
      <c r="D24" s="20">
        <v>8139</v>
      </c>
      <c r="E24" s="20">
        <v>16678</v>
      </c>
      <c r="F24" s="20">
        <v>18789</v>
      </c>
      <c r="G24" s="20">
        <v>20600</v>
      </c>
      <c r="H24" s="20">
        <v>21215</v>
      </c>
      <c r="I24" s="20">
        <v>24275</v>
      </c>
      <c r="J24" s="20">
        <v>24652</v>
      </c>
      <c r="K24" s="20">
        <v>20530</v>
      </c>
      <c r="L24" s="20">
        <v>19048</v>
      </c>
      <c r="M24" s="20">
        <v>19621</v>
      </c>
      <c r="N24" s="20">
        <v>32215</v>
      </c>
      <c r="O24" s="20">
        <v>34539</v>
      </c>
      <c r="P24" s="50">
        <f t="shared" si="4"/>
        <v>21691.75</v>
      </c>
      <c r="Q24" s="8"/>
      <c r="R24" s="8"/>
      <c r="S24" s="8"/>
      <c r="T24" s="8"/>
      <c r="U24" s="8"/>
      <c r="V24" s="8"/>
      <c r="W24" s="8"/>
    </row>
    <row r="25" spans="1:23" ht="15" customHeight="1">
      <c r="A25" s="62"/>
      <c r="B25" s="62"/>
      <c r="C25" s="38" t="s">
        <v>4</v>
      </c>
      <c r="D25" s="20">
        <v>1744</v>
      </c>
      <c r="E25" s="20">
        <v>729</v>
      </c>
      <c r="F25" s="20">
        <v>1037</v>
      </c>
      <c r="G25" s="20">
        <v>1926</v>
      </c>
      <c r="H25" s="20">
        <v>2900</v>
      </c>
      <c r="I25" s="20">
        <v>3385</v>
      </c>
      <c r="J25" s="20">
        <v>1842</v>
      </c>
      <c r="K25" s="20">
        <v>1425</v>
      </c>
      <c r="L25" s="20">
        <v>2370</v>
      </c>
      <c r="M25" s="20">
        <v>2780</v>
      </c>
      <c r="N25" s="20">
        <v>3457</v>
      </c>
      <c r="O25" s="20">
        <v>1920</v>
      </c>
      <c r="P25" s="50">
        <f t="shared" si="4"/>
        <v>2126.25</v>
      </c>
      <c r="Q25" s="8"/>
      <c r="R25" s="8"/>
      <c r="S25" s="8"/>
      <c r="T25" s="8"/>
      <c r="U25" s="8"/>
      <c r="V25" s="8"/>
      <c r="W25" s="8"/>
    </row>
    <row r="26" spans="1:23" ht="3.75" customHeight="1">
      <c r="A26" s="62"/>
      <c r="B26" s="62"/>
      <c r="C26" s="24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8"/>
      <c r="R26" s="8"/>
      <c r="S26" s="8"/>
      <c r="T26" s="8"/>
      <c r="U26" s="8"/>
      <c r="V26" s="8"/>
      <c r="W26" s="8"/>
    </row>
    <row r="27" spans="1:23" ht="3.75" customHeight="1" thickBot="1">
      <c r="A27" s="62"/>
      <c r="B27" s="62"/>
      <c r="C27" s="24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8"/>
      <c r="R27" s="8"/>
      <c r="S27" s="8"/>
      <c r="T27" s="8"/>
      <c r="U27" s="8"/>
      <c r="V27" s="8"/>
      <c r="W27" s="8"/>
    </row>
    <row r="28" spans="1:23" ht="15" customHeight="1" thickBot="1">
      <c r="A28" s="62"/>
      <c r="B28" s="62"/>
      <c r="C28" s="26" t="s">
        <v>49</v>
      </c>
      <c r="D28" s="27">
        <f>SUM(D23:D27)</f>
        <v>17846</v>
      </c>
      <c r="E28" s="27">
        <f t="shared" ref="E28:P28" si="7">SUM(E23:E27)</f>
        <v>25432</v>
      </c>
      <c r="F28" s="27">
        <f t="shared" si="7"/>
        <v>27589</v>
      </c>
      <c r="G28" s="27">
        <f t="shared" si="7"/>
        <v>29192</v>
      </c>
      <c r="H28" s="27">
        <f t="shared" si="7"/>
        <v>24115</v>
      </c>
      <c r="I28" s="27">
        <f t="shared" si="7"/>
        <v>27660</v>
      </c>
      <c r="J28" s="27">
        <f t="shared" si="7"/>
        <v>26494</v>
      </c>
      <c r="K28" s="27">
        <f t="shared" si="7"/>
        <v>63022</v>
      </c>
      <c r="L28" s="27">
        <f t="shared" si="7"/>
        <v>27650</v>
      </c>
      <c r="M28" s="27">
        <f t="shared" si="7"/>
        <v>28773</v>
      </c>
      <c r="N28" s="27">
        <f t="shared" si="7"/>
        <v>42010</v>
      </c>
      <c r="O28" s="27">
        <f t="shared" si="7"/>
        <v>49194</v>
      </c>
      <c r="P28" s="55">
        <f t="shared" si="7"/>
        <v>32414.75</v>
      </c>
      <c r="Q28" s="8"/>
      <c r="R28" s="8"/>
      <c r="S28" s="8"/>
      <c r="T28" s="8"/>
      <c r="U28" s="8"/>
      <c r="V28" s="8"/>
      <c r="W28" s="8"/>
    </row>
    <row r="29" spans="1:23" ht="3.75" customHeight="1" thickBot="1">
      <c r="A29" s="62"/>
      <c r="B29" s="62"/>
      <c r="C29" s="24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8"/>
      <c r="R29" s="8"/>
      <c r="S29" s="8"/>
      <c r="T29" s="8"/>
      <c r="U29" s="8"/>
      <c r="V29" s="8"/>
      <c r="W29" s="8"/>
    </row>
    <row r="30" spans="1:23" ht="15" customHeight="1" thickBot="1">
      <c r="A30" s="62"/>
      <c r="B30" s="62"/>
      <c r="C30" s="26" t="s">
        <v>22</v>
      </c>
      <c r="D30" s="34">
        <f>D28/D48</f>
        <v>0.72504867243693705</v>
      </c>
      <c r="E30" s="34">
        <f>E28/E48</f>
        <v>0.65061016447912046</v>
      </c>
      <c r="F30" s="34">
        <f>F28/F48</f>
        <v>0.68340351746346295</v>
      </c>
      <c r="G30" s="34">
        <f>G28/G48</f>
        <v>0.70141041351305899</v>
      </c>
      <c r="H30" s="34">
        <f>H28/H48</f>
        <v>0.65253274163870545</v>
      </c>
      <c r="I30" s="34">
        <f t="shared" ref="I30:N30" si="8">I28/I48</f>
        <v>0.67297632661005813</v>
      </c>
      <c r="J30" s="34">
        <f t="shared" si="8"/>
        <v>0.64856793145654834</v>
      </c>
      <c r="K30" s="34">
        <f>K28/K48</f>
        <v>0.60323720004211612</v>
      </c>
      <c r="L30" s="34">
        <f t="shared" si="8"/>
        <v>0.65028222013170278</v>
      </c>
      <c r="M30" s="34">
        <f>M28/M48</f>
        <v>0.63897401732178549</v>
      </c>
      <c r="N30" s="34">
        <f t="shared" si="8"/>
        <v>0.63255687892430701</v>
      </c>
      <c r="O30" s="34">
        <f>O28/O48</f>
        <v>0.76434486723326234</v>
      </c>
      <c r="P30" s="56">
        <f>P28/P48</f>
        <v>0.66220575769006795</v>
      </c>
      <c r="Q30" s="8"/>
      <c r="R30" s="8"/>
      <c r="S30" s="8"/>
      <c r="T30" s="8"/>
      <c r="U30" s="8"/>
      <c r="V30" s="8"/>
      <c r="W30" s="8"/>
    </row>
    <row r="31" spans="1:23" ht="13.5" customHeight="1">
      <c r="A31" s="13"/>
      <c r="B31" s="13"/>
      <c r="C31" s="24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8"/>
      <c r="R31" s="8"/>
      <c r="S31" s="8"/>
      <c r="T31" s="8"/>
      <c r="U31" s="8"/>
      <c r="V31" s="8"/>
      <c r="W31" s="8"/>
    </row>
    <row r="32" spans="1:23" ht="17.25" customHeight="1">
      <c r="A32" s="71" t="s">
        <v>42</v>
      </c>
      <c r="B32" s="72"/>
      <c r="C32" s="38" t="s">
        <v>25</v>
      </c>
      <c r="D32" s="20">
        <v>45</v>
      </c>
      <c r="E32" s="20">
        <v>45</v>
      </c>
      <c r="F32" s="20">
        <v>52</v>
      </c>
      <c r="G32" s="20">
        <v>15</v>
      </c>
      <c r="H32" s="20">
        <v>67</v>
      </c>
      <c r="I32" s="20">
        <v>0</v>
      </c>
      <c r="J32" s="20">
        <v>40</v>
      </c>
      <c r="K32" s="20">
        <v>0</v>
      </c>
      <c r="L32" s="20">
        <v>607</v>
      </c>
      <c r="M32" s="20">
        <v>0</v>
      </c>
      <c r="N32" s="20">
        <v>0</v>
      </c>
      <c r="O32" s="20">
        <v>0</v>
      </c>
      <c r="P32" s="50">
        <f>SUM(D32:O32)/12</f>
        <v>72.583333333333329</v>
      </c>
      <c r="Q32" s="8"/>
      <c r="R32" s="8"/>
      <c r="S32" s="8"/>
      <c r="T32" s="8"/>
      <c r="U32" s="8"/>
      <c r="V32" s="8"/>
      <c r="W32" s="8"/>
    </row>
    <row r="33" spans="1:23" ht="17.25" customHeight="1">
      <c r="A33" s="71"/>
      <c r="B33" s="72"/>
      <c r="C33" s="38" t="s">
        <v>20</v>
      </c>
      <c r="D33" s="20">
        <v>608</v>
      </c>
      <c r="E33" s="20">
        <v>260</v>
      </c>
      <c r="F33" s="20">
        <v>385</v>
      </c>
      <c r="G33" s="20">
        <v>388</v>
      </c>
      <c r="H33" s="20">
        <v>453</v>
      </c>
      <c r="I33" s="20">
        <v>695</v>
      </c>
      <c r="J33" s="20">
        <v>553</v>
      </c>
      <c r="K33" s="20">
        <v>463</v>
      </c>
      <c r="L33" s="20">
        <v>483</v>
      </c>
      <c r="M33" s="20">
        <v>510</v>
      </c>
      <c r="N33" s="20">
        <v>482</v>
      </c>
      <c r="O33" s="20">
        <v>685</v>
      </c>
      <c r="P33" s="50">
        <f t="shared" ref="P33:P41" si="9">SUM(D33:O33)/12</f>
        <v>497.08333333333331</v>
      </c>
      <c r="Q33" s="8"/>
      <c r="R33" s="8"/>
      <c r="S33" s="8"/>
      <c r="T33" s="8"/>
      <c r="U33" s="8"/>
      <c r="V33" s="8"/>
      <c r="W33" s="8"/>
    </row>
    <row r="34" spans="1:23" ht="17.25" customHeight="1">
      <c r="A34" s="71"/>
      <c r="B34" s="72"/>
      <c r="C34" s="38" t="s">
        <v>31</v>
      </c>
      <c r="D34" s="20">
        <v>363</v>
      </c>
      <c r="E34" s="20">
        <v>450</v>
      </c>
      <c r="F34" s="20">
        <v>682</v>
      </c>
      <c r="G34" s="20">
        <v>294</v>
      </c>
      <c r="H34" s="20">
        <v>2010</v>
      </c>
      <c r="I34" s="20">
        <v>312</v>
      </c>
      <c r="J34" s="20">
        <v>377</v>
      </c>
      <c r="K34" s="20">
        <v>464</v>
      </c>
      <c r="L34" s="20">
        <v>308</v>
      </c>
      <c r="M34" s="20">
        <v>300</v>
      </c>
      <c r="N34" s="20">
        <v>505</v>
      </c>
      <c r="O34" s="20">
        <v>919</v>
      </c>
      <c r="P34" s="50">
        <f t="shared" si="9"/>
        <v>582</v>
      </c>
      <c r="Q34" s="8"/>
      <c r="R34" s="8"/>
      <c r="S34" s="8"/>
      <c r="T34" s="8"/>
      <c r="U34" s="8"/>
      <c r="V34" s="8"/>
      <c r="W34" s="8"/>
    </row>
    <row r="35" spans="1:23" ht="17.25" customHeight="1">
      <c r="A35" s="71"/>
      <c r="B35" s="72"/>
      <c r="C35" s="38" t="s">
        <v>32</v>
      </c>
      <c r="D35" s="20">
        <v>315</v>
      </c>
      <c r="E35" s="20">
        <v>1290</v>
      </c>
      <c r="F35" s="20">
        <v>1721</v>
      </c>
      <c r="G35" s="20">
        <v>1458</v>
      </c>
      <c r="H35" s="20">
        <v>0</v>
      </c>
      <c r="I35" s="20">
        <v>1859</v>
      </c>
      <c r="J35" s="20">
        <v>1465</v>
      </c>
      <c r="K35" s="20">
        <v>1182</v>
      </c>
      <c r="L35" s="20">
        <v>195</v>
      </c>
      <c r="M35" s="20">
        <v>0</v>
      </c>
      <c r="N35" s="20">
        <v>0</v>
      </c>
      <c r="O35" s="20">
        <v>3195</v>
      </c>
      <c r="P35" s="50">
        <f t="shared" si="9"/>
        <v>1056.6666666666667</v>
      </c>
      <c r="Q35" s="8"/>
      <c r="R35" s="8"/>
      <c r="S35" s="8"/>
      <c r="T35" s="8"/>
      <c r="U35" s="8"/>
      <c r="V35" s="8"/>
      <c r="W35" s="8"/>
    </row>
    <row r="36" spans="1:23" ht="17.25" customHeight="1">
      <c r="A36" s="71"/>
      <c r="B36" s="72"/>
      <c r="C36" s="38" t="s">
        <v>26</v>
      </c>
      <c r="D36" s="20">
        <v>267</v>
      </c>
      <c r="E36" s="20">
        <v>1860</v>
      </c>
      <c r="F36" s="20">
        <v>430</v>
      </c>
      <c r="G36" s="20">
        <v>495</v>
      </c>
      <c r="H36" s="20">
        <v>530</v>
      </c>
      <c r="I36" s="20">
        <v>1824</v>
      </c>
      <c r="J36" s="20">
        <v>2785</v>
      </c>
      <c r="K36" s="20">
        <v>3890</v>
      </c>
      <c r="L36" s="20">
        <v>6770</v>
      </c>
      <c r="M36" s="20">
        <v>2003</v>
      </c>
      <c r="N36" s="20">
        <v>1356</v>
      </c>
      <c r="O36" s="20">
        <v>1135</v>
      </c>
      <c r="P36" s="50">
        <f t="shared" si="9"/>
        <v>1945.4166666666667</v>
      </c>
      <c r="Q36" s="8"/>
      <c r="R36" s="8"/>
      <c r="S36" s="8"/>
      <c r="T36" s="8"/>
      <c r="U36" s="8"/>
      <c r="V36" s="8"/>
      <c r="W36" s="8"/>
    </row>
    <row r="37" spans="1:23" ht="17.25" customHeight="1">
      <c r="A37" s="71"/>
      <c r="B37" s="72"/>
      <c r="C37" s="38" t="s">
        <v>28</v>
      </c>
      <c r="D37" s="20">
        <v>60</v>
      </c>
      <c r="E37" s="20">
        <v>1020</v>
      </c>
      <c r="F37" s="20">
        <v>605</v>
      </c>
      <c r="G37" s="20">
        <v>909</v>
      </c>
      <c r="H37" s="20">
        <v>2089</v>
      </c>
      <c r="I37" s="20">
        <v>897</v>
      </c>
      <c r="J37" s="20">
        <v>157</v>
      </c>
      <c r="K37" s="20">
        <v>0</v>
      </c>
      <c r="L37" s="20">
        <v>500</v>
      </c>
      <c r="M37" s="20">
        <v>1830</v>
      </c>
      <c r="N37" s="20">
        <v>10420</v>
      </c>
      <c r="O37" s="20">
        <v>672</v>
      </c>
      <c r="P37" s="50">
        <f t="shared" si="9"/>
        <v>1596.5833333333333</v>
      </c>
      <c r="Q37" s="8"/>
      <c r="R37" s="8"/>
      <c r="S37" s="8"/>
      <c r="T37" s="8"/>
      <c r="U37" s="8"/>
      <c r="V37" s="8"/>
      <c r="W37" s="8"/>
    </row>
    <row r="38" spans="1:23" ht="17.25" customHeight="1">
      <c r="A38" s="71"/>
      <c r="B38" s="72"/>
      <c r="C38" s="38" t="s">
        <v>47</v>
      </c>
      <c r="D38" s="20">
        <v>2380</v>
      </c>
      <c r="E38" s="20">
        <v>4578</v>
      </c>
      <c r="F38" s="20">
        <v>6984</v>
      </c>
      <c r="G38" s="20">
        <v>5468</v>
      </c>
      <c r="H38" s="20">
        <v>3865</v>
      </c>
      <c r="I38" s="20">
        <v>4632</v>
      </c>
      <c r="J38" s="20">
        <v>6470</v>
      </c>
      <c r="K38" s="20">
        <v>4670</v>
      </c>
      <c r="L38" s="20">
        <v>2745</v>
      </c>
      <c r="M38" s="20">
        <v>5123</v>
      </c>
      <c r="N38" s="20">
        <v>6840</v>
      </c>
      <c r="O38" s="20">
        <v>4179</v>
      </c>
      <c r="P38" s="50">
        <f t="shared" si="9"/>
        <v>4827.833333333333</v>
      </c>
      <c r="Q38" s="8"/>
      <c r="R38" s="8"/>
      <c r="S38" s="8"/>
      <c r="T38" s="8"/>
      <c r="U38" s="8"/>
      <c r="V38" s="8"/>
      <c r="W38" s="8"/>
    </row>
    <row r="39" spans="1:23" ht="17.25" customHeight="1">
      <c r="A39" s="71"/>
      <c r="B39" s="72"/>
      <c r="C39" s="38" t="s">
        <v>41</v>
      </c>
      <c r="D39" s="20">
        <v>1270</v>
      </c>
      <c r="E39" s="20">
        <v>1045</v>
      </c>
      <c r="F39" s="20">
        <v>640</v>
      </c>
      <c r="G39" s="20">
        <v>1676</v>
      </c>
      <c r="H39" s="20">
        <v>2341</v>
      </c>
      <c r="I39" s="20">
        <v>1694</v>
      </c>
      <c r="J39" s="20">
        <v>1665</v>
      </c>
      <c r="K39" s="20">
        <v>29523</v>
      </c>
      <c r="L39" s="20">
        <v>2383</v>
      </c>
      <c r="M39" s="20">
        <v>5010</v>
      </c>
      <c r="N39" s="20">
        <v>3954</v>
      </c>
      <c r="O39" s="20">
        <v>3461</v>
      </c>
      <c r="P39" s="50">
        <f t="shared" si="9"/>
        <v>4555.166666666667</v>
      </c>
      <c r="Q39" s="8"/>
      <c r="R39" s="8"/>
      <c r="S39" s="8"/>
      <c r="T39" s="8"/>
      <c r="U39" s="8"/>
      <c r="V39" s="8"/>
      <c r="W39" s="8"/>
    </row>
    <row r="40" spans="1:23" ht="17.25" customHeight="1">
      <c r="A40" s="71"/>
      <c r="B40" s="72"/>
      <c r="C40" s="38" t="s">
        <v>29</v>
      </c>
      <c r="D40" s="20">
        <v>236</v>
      </c>
      <c r="E40" s="20">
        <v>445</v>
      </c>
      <c r="F40" s="20">
        <v>227</v>
      </c>
      <c r="G40" s="20">
        <v>237</v>
      </c>
      <c r="H40" s="20">
        <v>223</v>
      </c>
      <c r="I40" s="20">
        <v>454</v>
      </c>
      <c r="J40" s="20">
        <v>0</v>
      </c>
      <c r="K40" s="20">
        <v>487</v>
      </c>
      <c r="L40" s="20">
        <v>0</v>
      </c>
      <c r="M40" s="20">
        <v>375</v>
      </c>
      <c r="N40" s="20">
        <v>75</v>
      </c>
      <c r="O40" s="20">
        <v>75</v>
      </c>
      <c r="P40" s="50">
        <f t="shared" si="9"/>
        <v>236.16666666666666</v>
      </c>
      <c r="Q40" s="8"/>
      <c r="R40" s="8"/>
      <c r="S40" s="8"/>
      <c r="T40" s="8"/>
      <c r="U40" s="8"/>
      <c r="V40" s="8"/>
      <c r="W40" s="8"/>
    </row>
    <row r="41" spans="1:23" ht="17.25" customHeight="1">
      <c r="A41" s="71"/>
      <c r="B41" s="72"/>
      <c r="C41" s="38" t="s">
        <v>38</v>
      </c>
      <c r="D41" s="20">
        <v>113</v>
      </c>
      <c r="E41" s="20">
        <v>95</v>
      </c>
      <c r="F41" s="20">
        <v>97</v>
      </c>
      <c r="G41" s="20">
        <v>0</v>
      </c>
      <c r="H41" s="20">
        <v>51</v>
      </c>
      <c r="I41" s="20">
        <v>163</v>
      </c>
      <c r="J41" s="20">
        <v>0</v>
      </c>
      <c r="K41" s="20">
        <v>98</v>
      </c>
      <c r="L41" s="20">
        <v>107</v>
      </c>
      <c r="M41" s="20">
        <v>22</v>
      </c>
      <c r="N41" s="20">
        <v>0</v>
      </c>
      <c r="O41" s="20">
        <v>30</v>
      </c>
      <c r="P41" s="50">
        <f t="shared" si="9"/>
        <v>64.666666666666671</v>
      </c>
      <c r="Q41" s="8"/>
      <c r="R41" s="8"/>
      <c r="S41" s="8"/>
      <c r="T41" s="8"/>
      <c r="U41" s="8"/>
      <c r="V41" s="8"/>
      <c r="W41" s="8"/>
    </row>
    <row r="42" spans="1:23" ht="3.75" customHeight="1" thickBot="1">
      <c r="A42" s="22"/>
      <c r="B42" s="22"/>
      <c r="C42" s="24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8"/>
      <c r="R42" s="8"/>
      <c r="S42" s="8"/>
      <c r="T42" s="8"/>
      <c r="U42" s="8"/>
      <c r="V42" s="8"/>
      <c r="W42" s="8"/>
    </row>
    <row r="43" spans="1:23" ht="15.75" thickBot="1">
      <c r="A43" s="22"/>
      <c r="B43" s="22"/>
      <c r="C43" s="28" t="s">
        <v>21</v>
      </c>
      <c r="D43" s="29">
        <f t="shared" ref="D43:O43" si="10">SUM(D32:D41)</f>
        <v>5657</v>
      </c>
      <c r="E43" s="29">
        <f t="shared" si="10"/>
        <v>11088</v>
      </c>
      <c r="F43" s="29">
        <f t="shared" si="10"/>
        <v>11823</v>
      </c>
      <c r="G43" s="29">
        <f t="shared" si="10"/>
        <v>10940</v>
      </c>
      <c r="H43" s="29">
        <f t="shared" si="10"/>
        <v>11629</v>
      </c>
      <c r="I43" s="29">
        <f t="shared" si="10"/>
        <v>12530</v>
      </c>
      <c r="J43" s="29">
        <f t="shared" si="10"/>
        <v>13512</v>
      </c>
      <c r="K43" s="29">
        <f t="shared" si="10"/>
        <v>40777</v>
      </c>
      <c r="L43" s="29">
        <f t="shared" si="10"/>
        <v>14098</v>
      </c>
      <c r="M43" s="29">
        <f t="shared" si="10"/>
        <v>15173</v>
      </c>
      <c r="N43" s="29">
        <f t="shared" si="10"/>
        <v>23632</v>
      </c>
      <c r="O43" s="57">
        <f t="shared" si="10"/>
        <v>14351</v>
      </c>
      <c r="P43" s="55">
        <f t="shared" ref="P43" si="11">SUM(P32:P41)</f>
        <v>15434.166666666664</v>
      </c>
      <c r="Q43" s="8"/>
      <c r="R43" s="8"/>
      <c r="S43" s="8"/>
      <c r="T43" s="8"/>
      <c r="U43" s="8"/>
      <c r="V43" s="8"/>
      <c r="W43" s="8"/>
    </row>
    <row r="44" spans="1:23" ht="3.75" customHeight="1" thickBot="1">
      <c r="A44" s="21"/>
      <c r="B44" s="25"/>
      <c r="C44" s="24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8"/>
      <c r="R44" s="8"/>
      <c r="S44" s="8"/>
      <c r="T44" s="8"/>
      <c r="U44" s="8"/>
      <c r="V44" s="8"/>
      <c r="W44" s="8"/>
    </row>
    <row r="45" spans="1:23" ht="15.75" thickBot="1">
      <c r="A45" s="22"/>
      <c r="B45" s="22"/>
      <c r="C45" s="26" t="s">
        <v>22</v>
      </c>
      <c r="D45" s="34">
        <f>D43/D48</f>
        <v>0.22983303485239007</v>
      </c>
      <c r="E45" s="34">
        <f t="shared" ref="E45:N45" si="12">E43/E48</f>
        <v>0.28365702672792104</v>
      </c>
      <c r="F45" s="34">
        <f t="shared" si="12"/>
        <v>0.29286598959623483</v>
      </c>
      <c r="G45" s="34">
        <f>G43/G48</f>
        <v>0.26286071265527766</v>
      </c>
      <c r="H45" s="34">
        <f t="shared" si="12"/>
        <v>0.31467150124472343</v>
      </c>
      <c r="I45" s="34">
        <f>I43/I48</f>
        <v>0.30485876256052163</v>
      </c>
      <c r="J45" s="34">
        <f t="shared" si="12"/>
        <v>0.33077111383108937</v>
      </c>
      <c r="K45" s="34">
        <f>K43/K48</f>
        <v>0.39031137231629226</v>
      </c>
      <c r="L45" s="34">
        <f t="shared" si="12"/>
        <v>0.33156161806208845</v>
      </c>
      <c r="M45" s="34">
        <f>M43/M48</f>
        <v>0.33695314234954477</v>
      </c>
      <c r="N45" s="34">
        <f t="shared" si="12"/>
        <v>0.35583394817279751</v>
      </c>
      <c r="O45" s="34">
        <f>O43/O48</f>
        <v>0.22297664734854958</v>
      </c>
      <c r="P45" s="56">
        <f>P43/P48</f>
        <v>0.31530689059193079</v>
      </c>
      <c r="Q45" s="8"/>
      <c r="R45" s="8"/>
      <c r="S45" s="8"/>
      <c r="T45" s="8"/>
      <c r="U45" s="8"/>
      <c r="V45" s="8"/>
      <c r="W45" s="8"/>
    </row>
    <row r="46" spans="1:23" ht="3.75" customHeight="1">
      <c r="A46" s="13"/>
      <c r="B46" s="13"/>
      <c r="C46" s="24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8"/>
      <c r="R46" s="8"/>
      <c r="S46" s="8"/>
      <c r="T46" s="8"/>
      <c r="U46" s="8"/>
      <c r="V46" s="8"/>
      <c r="W46" s="8"/>
    </row>
    <row r="47" spans="1:23" ht="15" customHeight="1">
      <c r="A47" s="65" t="s">
        <v>18</v>
      </c>
      <c r="B47" s="73"/>
      <c r="C47" s="30" t="s">
        <v>1</v>
      </c>
      <c r="D47" s="31">
        <f t="shared" ref="D47:O47" si="13">D5</f>
        <v>12471</v>
      </c>
      <c r="E47" s="31">
        <f t="shared" si="13"/>
        <v>38525</v>
      </c>
      <c r="F47" s="31">
        <f t="shared" si="13"/>
        <v>27738</v>
      </c>
      <c r="G47" s="31">
        <f t="shared" si="13"/>
        <v>13715</v>
      </c>
      <c r="H47" s="31">
        <f t="shared" si="13"/>
        <v>41861</v>
      </c>
      <c r="I47" s="31">
        <f t="shared" si="13"/>
        <v>28177</v>
      </c>
      <c r="J47" s="31">
        <f t="shared" si="13"/>
        <v>28610</v>
      </c>
      <c r="K47" s="31">
        <f t="shared" si="13"/>
        <v>125900</v>
      </c>
      <c r="L47" s="31">
        <f t="shared" si="13"/>
        <v>31152</v>
      </c>
      <c r="M47" s="31">
        <f t="shared" si="13"/>
        <v>47058</v>
      </c>
      <c r="N47" s="31">
        <f t="shared" si="13"/>
        <v>35819</v>
      </c>
      <c r="O47" s="31">
        <f t="shared" si="13"/>
        <v>64513</v>
      </c>
      <c r="P47" s="58">
        <f>SUM(D47:O47)/12</f>
        <v>41294.916666666664</v>
      </c>
      <c r="Q47" s="8"/>
      <c r="R47" s="8"/>
      <c r="S47" s="8"/>
      <c r="T47" s="8"/>
      <c r="U47" s="8"/>
      <c r="V47" s="8"/>
      <c r="W47" s="8"/>
    </row>
    <row r="48" spans="1:23" ht="15" customHeight="1">
      <c r="A48" s="67"/>
      <c r="B48" s="74"/>
      <c r="C48" s="30" t="s">
        <v>48</v>
      </c>
      <c r="D48" s="31">
        <f>D43+D28+D19</f>
        <v>24613.52</v>
      </c>
      <c r="E48" s="31">
        <f t="shared" ref="E48:O48" si="14">E43+E28+E19</f>
        <v>39089.46</v>
      </c>
      <c r="F48" s="31">
        <f t="shared" si="14"/>
        <v>40370</v>
      </c>
      <c r="G48" s="31">
        <f t="shared" si="14"/>
        <v>41619</v>
      </c>
      <c r="H48" s="31">
        <f t="shared" si="14"/>
        <v>36956</v>
      </c>
      <c r="I48" s="31">
        <f t="shared" si="14"/>
        <v>41101</v>
      </c>
      <c r="J48" s="31">
        <f t="shared" si="14"/>
        <v>40850</v>
      </c>
      <c r="K48" s="31">
        <f t="shared" si="14"/>
        <v>104473</v>
      </c>
      <c r="L48" s="31">
        <f t="shared" si="14"/>
        <v>42520</v>
      </c>
      <c r="M48" s="31">
        <f t="shared" si="14"/>
        <v>45030</v>
      </c>
      <c r="N48" s="31">
        <f t="shared" si="14"/>
        <v>66413</v>
      </c>
      <c r="O48" s="31">
        <f t="shared" si="14"/>
        <v>64361</v>
      </c>
      <c r="P48" s="58">
        <f>SUM(D48:O48)/12</f>
        <v>48949.665000000001</v>
      </c>
      <c r="Q48" s="8"/>
      <c r="R48" s="8"/>
      <c r="S48" s="8"/>
      <c r="T48" s="8"/>
      <c r="U48" s="8"/>
      <c r="V48" s="8"/>
      <c r="W48" s="8"/>
    </row>
    <row r="49" spans="1:23" ht="15" customHeight="1">
      <c r="A49" s="69"/>
      <c r="B49" s="75"/>
      <c r="C49" s="32" t="s">
        <v>18</v>
      </c>
      <c r="D49" s="33">
        <f>D47-(SUM(D48:D48))</f>
        <v>-12142.52</v>
      </c>
      <c r="E49" s="33">
        <f>E47-(SUM(E48:E48))</f>
        <v>-564.45999999999913</v>
      </c>
      <c r="F49" s="33">
        <f>F47-(SUM(F48:F48))</f>
        <v>-12632</v>
      </c>
      <c r="G49" s="33">
        <f>G47-(SUM(G48:G48))</f>
        <v>-27904</v>
      </c>
      <c r="H49" s="33">
        <f>H47-(SUM(H48:H48))</f>
        <v>4905</v>
      </c>
      <c r="I49" s="33">
        <f>I47-(SUM(I48:I48))</f>
        <v>-12924</v>
      </c>
      <c r="J49" s="33">
        <f>J47-(SUM(J48:J48))</f>
        <v>-12240</v>
      </c>
      <c r="K49" s="33">
        <f>K47-(SUM(K48:K48))</f>
        <v>21427</v>
      </c>
      <c r="L49" s="33">
        <f>L47-(SUM(L48:L48))</f>
        <v>-11368</v>
      </c>
      <c r="M49" s="33">
        <f>M47-(SUM(M48:M48))</f>
        <v>2028</v>
      </c>
      <c r="N49" s="33">
        <f>N47-(SUM(N48:N48))</f>
        <v>-30594</v>
      </c>
      <c r="O49" s="33">
        <f>O47-(SUM(O48:O48))</f>
        <v>152</v>
      </c>
      <c r="P49" s="59">
        <f>SUM(D49:O49)/12</f>
        <v>-7654.748333333333</v>
      </c>
      <c r="Q49" s="8"/>
      <c r="R49" s="8"/>
      <c r="S49" s="8"/>
      <c r="T49" s="8"/>
      <c r="U49" s="8"/>
      <c r="V49" s="8"/>
      <c r="W49" s="8"/>
    </row>
    <row r="50" spans="1:23">
      <c r="A50" s="13"/>
      <c r="B50" s="13"/>
      <c r="C50" s="13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3"/>
      <c r="Q50" s="8"/>
      <c r="R50" s="8"/>
      <c r="S50" s="8"/>
      <c r="T50" s="8"/>
      <c r="U50" s="8"/>
      <c r="V50" s="8"/>
      <c r="W50" s="8"/>
    </row>
    <row r="51" spans="1:23">
      <c r="A51" s="8"/>
      <c r="B51" s="8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8"/>
      <c r="Q51" s="8"/>
      <c r="R51" s="8"/>
      <c r="S51" s="8"/>
      <c r="T51" s="8"/>
      <c r="U51" s="8"/>
      <c r="V51" s="8"/>
      <c r="W51" s="8"/>
    </row>
    <row r="52" spans="1:23">
      <c r="A52" s="8"/>
      <c r="B52" s="8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8"/>
      <c r="Q52" s="8"/>
      <c r="R52" s="8"/>
      <c r="S52" s="8"/>
      <c r="T52" s="8"/>
      <c r="U52" s="8"/>
      <c r="V52" s="8"/>
      <c r="W52" s="8"/>
    </row>
    <row r="53" spans="1:23">
      <c r="A53" s="8"/>
      <c r="B53" s="8"/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8"/>
      <c r="Q53" s="8"/>
      <c r="R53" s="8"/>
      <c r="S53" s="8"/>
      <c r="T53" s="8"/>
      <c r="U53" s="8"/>
      <c r="V53" s="8"/>
      <c r="W53" s="8"/>
    </row>
    <row r="54" spans="1:23">
      <c r="A54" s="8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8"/>
      <c r="Q54" s="8"/>
      <c r="R54" s="8"/>
      <c r="S54" s="8"/>
      <c r="T54" s="8"/>
      <c r="U54" s="8"/>
      <c r="V54" s="8"/>
      <c r="W54" s="8"/>
    </row>
    <row r="55" spans="1:23">
      <c r="A55" s="8"/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8"/>
      <c r="Q55" s="8"/>
      <c r="R55" s="8"/>
      <c r="S55" s="8"/>
      <c r="T55" s="8"/>
      <c r="U55" s="8"/>
      <c r="V55" s="8"/>
      <c r="W55" s="8"/>
    </row>
    <row r="56" spans="1:23">
      <c r="A56" s="8"/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8"/>
      <c r="Q56" s="8"/>
      <c r="R56" s="8"/>
      <c r="S56" s="8"/>
      <c r="T56" s="8"/>
      <c r="U56" s="8"/>
      <c r="V56" s="8"/>
      <c r="W56" s="8"/>
    </row>
    <row r="57" spans="1:23">
      <c r="A57" s="8"/>
      <c r="B57" s="8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8"/>
      <c r="Q57" s="8"/>
      <c r="R57" s="8"/>
      <c r="S57" s="8"/>
      <c r="T57" s="8"/>
      <c r="U57" s="8"/>
      <c r="V57" s="8"/>
      <c r="W57" s="8"/>
    </row>
    <row r="58" spans="1:23">
      <c r="A58" s="8"/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8"/>
      <c r="Q58" s="8"/>
      <c r="R58" s="8"/>
      <c r="S58" s="8"/>
      <c r="T58" s="8"/>
      <c r="U58" s="8"/>
      <c r="V58" s="8"/>
      <c r="W58" s="8"/>
    </row>
    <row r="59" spans="1:23">
      <c r="A59" s="8"/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8"/>
      <c r="Q59" s="8"/>
      <c r="R59" s="8"/>
      <c r="S59" s="8"/>
      <c r="T59" s="8"/>
      <c r="U59" s="8"/>
      <c r="V59" s="8"/>
      <c r="W59" s="8"/>
    </row>
    <row r="60" spans="1:23">
      <c r="A60" s="8"/>
      <c r="B60" s="8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8"/>
      <c r="Q60" s="8"/>
      <c r="R60" s="8"/>
      <c r="S60" s="8"/>
      <c r="T60" s="8"/>
      <c r="U60" s="8"/>
      <c r="V60" s="8"/>
      <c r="W60" s="8"/>
    </row>
    <row r="61" spans="1:23">
      <c r="A61" s="8"/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8"/>
      <c r="Q61" s="8"/>
      <c r="R61" s="8"/>
      <c r="S61" s="8"/>
      <c r="T61" s="8"/>
      <c r="U61" s="8"/>
      <c r="V61" s="8"/>
      <c r="W61" s="8"/>
    </row>
    <row r="62" spans="1:23">
      <c r="A62" s="8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8"/>
      <c r="Q62" s="8"/>
      <c r="R62" s="8"/>
      <c r="S62" s="8"/>
      <c r="T62" s="8"/>
      <c r="U62" s="8"/>
      <c r="V62" s="8"/>
      <c r="W62" s="8"/>
    </row>
    <row r="63" spans="1:23">
      <c r="A63" s="8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8"/>
      <c r="Q63" s="8"/>
      <c r="R63" s="8"/>
      <c r="S63" s="8"/>
      <c r="T63" s="8"/>
      <c r="U63" s="8"/>
      <c r="V63" s="8"/>
      <c r="W63" s="8"/>
    </row>
    <row r="64" spans="1:23">
      <c r="A64" s="8"/>
      <c r="B64" s="8"/>
      <c r="C64" s="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8"/>
      <c r="Q64" s="8"/>
      <c r="R64" s="8"/>
      <c r="S64" s="8"/>
      <c r="T64" s="8"/>
      <c r="U64" s="8"/>
      <c r="V64" s="8"/>
      <c r="W64" s="8"/>
    </row>
    <row r="65" spans="1:23">
      <c r="A65" s="8"/>
      <c r="B65" s="8"/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8"/>
      <c r="Q65" s="8"/>
      <c r="R65" s="8"/>
      <c r="S65" s="8"/>
      <c r="T65" s="8"/>
      <c r="U65" s="8"/>
      <c r="V65" s="8"/>
      <c r="W65" s="8"/>
    </row>
    <row r="66" spans="1:23">
      <c r="A66" s="8"/>
      <c r="B66" s="8"/>
      <c r="C66" s="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8"/>
      <c r="Q66" s="8"/>
      <c r="R66" s="8"/>
      <c r="S66" s="8"/>
      <c r="T66" s="8"/>
      <c r="U66" s="8"/>
      <c r="V66" s="8"/>
      <c r="W66" s="8"/>
    </row>
    <row r="67" spans="1:23">
      <c r="A67" s="8"/>
      <c r="B67" s="8"/>
      <c r="C67" s="8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8"/>
      <c r="Q67" s="8"/>
      <c r="R67" s="8"/>
      <c r="S67" s="8"/>
      <c r="T67" s="8"/>
      <c r="U67" s="8"/>
      <c r="V67" s="8"/>
      <c r="W67" s="8"/>
    </row>
    <row r="68" spans="1:23">
      <c r="A68" s="8"/>
      <c r="B68" s="8"/>
      <c r="C68" s="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8"/>
      <c r="Q68" s="8"/>
      <c r="R68" s="8"/>
      <c r="S68" s="8"/>
      <c r="T68" s="8"/>
      <c r="U68" s="8"/>
      <c r="V68" s="8"/>
      <c r="W68" s="8"/>
    </row>
    <row r="69" spans="1:23">
      <c r="A69" s="8"/>
      <c r="B69" s="8"/>
      <c r="C69" s="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8"/>
      <c r="Q69" s="8"/>
      <c r="R69" s="8"/>
      <c r="S69" s="8"/>
      <c r="T69" s="8"/>
      <c r="U69" s="8"/>
      <c r="V69" s="8"/>
      <c r="W69" s="8"/>
    </row>
    <row r="70" spans="1:23">
      <c r="A70" s="8"/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8"/>
      <c r="Q70" s="8"/>
      <c r="R70" s="8"/>
      <c r="S70" s="8"/>
      <c r="T70" s="8"/>
      <c r="U70" s="8"/>
      <c r="V70" s="8"/>
      <c r="W70" s="8"/>
    </row>
    <row r="71" spans="1:23">
      <c r="A71" s="8"/>
      <c r="B71" s="8"/>
      <c r="C71" s="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8"/>
      <c r="Q71" s="8"/>
      <c r="R71" s="8"/>
      <c r="S71" s="8"/>
      <c r="T71" s="8"/>
      <c r="U71" s="8"/>
      <c r="V71" s="8"/>
      <c r="W71" s="8"/>
    </row>
    <row r="72" spans="1:23">
      <c r="A72" s="8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8"/>
      <c r="Q72" s="8"/>
      <c r="R72" s="8"/>
      <c r="S72" s="8"/>
      <c r="T72" s="8"/>
      <c r="U72" s="8"/>
      <c r="V72" s="8"/>
      <c r="W72" s="8"/>
    </row>
    <row r="73" spans="1:23">
      <c r="A73" s="8"/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8"/>
      <c r="Q73" s="8"/>
      <c r="R73" s="8"/>
      <c r="S73" s="8"/>
      <c r="T73" s="8"/>
      <c r="U73" s="8"/>
      <c r="V73" s="8"/>
      <c r="W73" s="8"/>
    </row>
    <row r="74" spans="1:23">
      <c r="A74" s="8"/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8"/>
      <c r="Q74" s="8"/>
      <c r="R74" s="8"/>
      <c r="S74" s="8"/>
      <c r="T74" s="8"/>
      <c r="U74" s="8"/>
      <c r="V74" s="8"/>
      <c r="W74" s="8"/>
    </row>
    <row r="75" spans="1:23">
      <c r="A75" s="8"/>
      <c r="B75" s="8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8"/>
      <c r="Q75" s="8"/>
      <c r="R75" s="8"/>
      <c r="S75" s="8"/>
      <c r="T75" s="8"/>
      <c r="U75" s="8"/>
      <c r="V75" s="8"/>
      <c r="W75" s="8"/>
    </row>
    <row r="76" spans="1:23">
      <c r="A76" s="8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8"/>
      <c r="Q76" s="8"/>
      <c r="R76" s="8"/>
      <c r="S76" s="8"/>
      <c r="T76" s="8"/>
      <c r="U76" s="8"/>
      <c r="V76" s="8"/>
      <c r="W76" s="8"/>
    </row>
    <row r="77" spans="1:23">
      <c r="A77" s="8"/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8"/>
      <c r="Q77" s="8"/>
      <c r="R77" s="8"/>
      <c r="S77" s="8"/>
      <c r="T77" s="8"/>
      <c r="U77" s="8"/>
      <c r="V77" s="8"/>
      <c r="W77" s="8"/>
    </row>
    <row r="78" spans="1:23">
      <c r="A78" s="8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8"/>
      <c r="Q78" s="8"/>
      <c r="R78" s="8"/>
      <c r="S78" s="8"/>
      <c r="T78" s="8"/>
      <c r="U78" s="8"/>
      <c r="V78" s="8"/>
      <c r="W78" s="8"/>
    </row>
    <row r="79" spans="1:23">
      <c r="A79" s="8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8"/>
      <c r="Q79" s="8"/>
      <c r="R79" s="8"/>
      <c r="S79" s="8"/>
      <c r="T79" s="8"/>
      <c r="U79" s="8"/>
      <c r="V79" s="8"/>
      <c r="W79" s="8"/>
    </row>
    <row r="80" spans="1:23">
      <c r="A80" s="8"/>
      <c r="B80" s="8"/>
      <c r="C80" s="8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8"/>
      <c r="Q80" s="8"/>
      <c r="R80" s="8"/>
      <c r="S80" s="8"/>
      <c r="T80" s="8"/>
      <c r="U80" s="8"/>
      <c r="V80" s="8"/>
      <c r="W80" s="8"/>
    </row>
    <row r="81" spans="1:23">
      <c r="A81" s="8"/>
      <c r="B81" s="8"/>
      <c r="C81" s="8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8"/>
      <c r="Q81" s="8"/>
      <c r="R81" s="8"/>
      <c r="S81" s="8"/>
      <c r="T81" s="8"/>
      <c r="U81" s="8"/>
      <c r="V81" s="8"/>
      <c r="W81" s="8"/>
    </row>
    <row r="82" spans="1:23">
      <c r="A82" s="8"/>
      <c r="B82" s="8"/>
      <c r="C82" s="8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8"/>
      <c r="Q82" s="8"/>
      <c r="R82" s="8"/>
      <c r="S82" s="8"/>
      <c r="T82" s="8"/>
      <c r="U82" s="8"/>
      <c r="V82" s="8"/>
      <c r="W82" s="8"/>
    </row>
    <row r="83" spans="1:23">
      <c r="A83" s="8"/>
      <c r="B83" s="8"/>
      <c r="C83" s="8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8"/>
      <c r="Q83" s="8"/>
      <c r="R83" s="8"/>
      <c r="S83" s="8"/>
      <c r="T83" s="8"/>
      <c r="U83" s="8"/>
      <c r="V83" s="8"/>
      <c r="W83" s="8"/>
    </row>
    <row r="84" spans="1:23">
      <c r="A84" s="8"/>
      <c r="B84" s="8"/>
      <c r="C84" s="8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8"/>
      <c r="Q84" s="8"/>
      <c r="R84" s="8"/>
      <c r="S84" s="8"/>
      <c r="T84" s="8"/>
      <c r="U84" s="8"/>
      <c r="V84" s="8"/>
      <c r="W84" s="8"/>
    </row>
    <row r="85" spans="1:23">
      <c r="A85" s="8"/>
      <c r="B85" s="8"/>
      <c r="C85" s="8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8"/>
      <c r="Q85" s="8"/>
      <c r="R85" s="8"/>
      <c r="S85" s="8"/>
      <c r="T85" s="8"/>
      <c r="U85" s="8"/>
      <c r="V85" s="8"/>
      <c r="W85" s="8"/>
    </row>
    <row r="86" spans="1:23">
      <c r="A86" s="8"/>
      <c r="B86" s="8"/>
      <c r="C86" s="8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8"/>
      <c r="Q86" s="8"/>
      <c r="R86" s="8"/>
      <c r="S86" s="8"/>
      <c r="T86" s="8"/>
      <c r="U86" s="8"/>
      <c r="V86" s="8"/>
      <c r="W86" s="8"/>
    </row>
    <row r="87" spans="1:23">
      <c r="A87" s="8"/>
      <c r="B87" s="8"/>
      <c r="C87" s="8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8"/>
      <c r="Q87" s="8"/>
      <c r="R87" s="8"/>
      <c r="S87" s="8"/>
      <c r="T87" s="8"/>
      <c r="U87" s="8"/>
      <c r="V87" s="8"/>
      <c r="W87" s="8"/>
    </row>
    <row r="88" spans="1:23">
      <c r="A88" s="8"/>
      <c r="B88" s="8"/>
      <c r="C88" s="8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8"/>
      <c r="Q88" s="8"/>
      <c r="R88" s="8"/>
      <c r="S88" s="8"/>
      <c r="T88" s="8"/>
      <c r="U88" s="8"/>
      <c r="V88" s="8"/>
      <c r="W88" s="8"/>
    </row>
    <row r="89" spans="1:23">
      <c r="A89" s="8"/>
      <c r="B89" s="8"/>
      <c r="C89" s="8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8"/>
      <c r="Q89" s="8"/>
      <c r="R89" s="8"/>
      <c r="S89" s="8"/>
      <c r="T89" s="8"/>
      <c r="U89" s="8"/>
      <c r="V89" s="8"/>
      <c r="W89" s="8"/>
    </row>
    <row r="90" spans="1:23">
      <c r="A90" s="8"/>
      <c r="B90" s="8"/>
      <c r="C90" s="8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8"/>
      <c r="Q90" s="8"/>
      <c r="R90" s="8"/>
      <c r="S90" s="8"/>
      <c r="T90" s="8"/>
      <c r="U90" s="8"/>
      <c r="V90" s="8"/>
      <c r="W90" s="8"/>
    </row>
    <row r="91" spans="1:23">
      <c r="A91" s="8"/>
      <c r="B91" s="8"/>
      <c r="C91" s="8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8"/>
      <c r="Q91" s="8"/>
      <c r="R91" s="8"/>
      <c r="S91" s="8"/>
      <c r="T91" s="8"/>
      <c r="U91" s="8"/>
      <c r="V91" s="8"/>
      <c r="W91" s="8"/>
    </row>
    <row r="92" spans="1:23">
      <c r="A92" s="8"/>
      <c r="B92" s="8"/>
      <c r="C92" s="8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8"/>
      <c r="Q92" s="8"/>
      <c r="R92" s="8"/>
      <c r="S92" s="8"/>
      <c r="T92" s="8"/>
      <c r="U92" s="8"/>
      <c r="V92" s="8"/>
      <c r="W92" s="8"/>
    </row>
    <row r="93" spans="1:23">
      <c r="A93" s="8"/>
      <c r="B93" s="8"/>
      <c r="C93" s="8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8"/>
      <c r="Q93" s="8"/>
      <c r="R93" s="8"/>
      <c r="S93" s="8"/>
      <c r="T93" s="8"/>
      <c r="U93" s="8"/>
      <c r="V93" s="8"/>
      <c r="W93" s="8"/>
    </row>
    <row r="94" spans="1:23">
      <c r="A94" s="8"/>
      <c r="B94" s="8"/>
      <c r="C94" s="8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8"/>
      <c r="Q94" s="8"/>
      <c r="R94" s="8"/>
      <c r="S94" s="8"/>
      <c r="T94" s="8"/>
      <c r="U94" s="8"/>
      <c r="V94" s="8"/>
      <c r="W94" s="8"/>
    </row>
    <row r="95" spans="1:23">
      <c r="A95" s="8"/>
      <c r="B95" s="8"/>
      <c r="C95" s="8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8"/>
      <c r="Q95" s="8"/>
      <c r="R95" s="8"/>
      <c r="S95" s="8"/>
      <c r="T95" s="8"/>
      <c r="U95" s="8"/>
      <c r="V95" s="8"/>
      <c r="W95" s="8"/>
    </row>
    <row r="96" spans="1:23">
      <c r="A96" s="8"/>
      <c r="B96" s="8"/>
      <c r="C96" s="8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8"/>
      <c r="Q96" s="8"/>
      <c r="R96" s="8"/>
      <c r="S96" s="8"/>
      <c r="T96" s="8"/>
      <c r="U96" s="8"/>
      <c r="V96" s="8"/>
      <c r="W96" s="8"/>
    </row>
    <row r="97" spans="1:23">
      <c r="A97" s="8"/>
      <c r="B97" s="8"/>
      <c r="C97" s="8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8"/>
      <c r="Q97" s="8"/>
      <c r="R97" s="8"/>
      <c r="S97" s="8"/>
      <c r="T97" s="8"/>
      <c r="U97" s="8"/>
      <c r="V97" s="8"/>
      <c r="W97" s="8"/>
    </row>
    <row r="98" spans="1:23">
      <c r="A98" s="8"/>
      <c r="B98" s="8"/>
      <c r="C98" s="8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8"/>
      <c r="Q98" s="8"/>
      <c r="R98" s="8"/>
      <c r="S98" s="8"/>
      <c r="T98" s="8"/>
      <c r="U98" s="8"/>
      <c r="V98" s="8"/>
      <c r="W98" s="8"/>
    </row>
    <row r="99" spans="1:23">
      <c r="A99" s="8"/>
      <c r="B99" s="8"/>
      <c r="C99" s="8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8"/>
      <c r="Q99" s="8"/>
      <c r="R99" s="8"/>
      <c r="S99" s="8"/>
      <c r="T99" s="8"/>
      <c r="U99" s="8"/>
      <c r="V99" s="8"/>
      <c r="W99" s="8"/>
    </row>
    <row r="100" spans="1:23">
      <c r="A100" s="8"/>
      <c r="B100" s="8"/>
      <c r="C100" s="8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8"/>
      <c r="Q100" s="8"/>
      <c r="R100" s="8"/>
      <c r="S100" s="8"/>
      <c r="T100" s="8"/>
      <c r="U100" s="8"/>
      <c r="V100" s="8"/>
      <c r="W100" s="8"/>
    </row>
    <row r="101" spans="1:23">
      <c r="A101" s="8"/>
      <c r="B101" s="8"/>
      <c r="C101" s="8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8"/>
      <c r="Q101" s="8"/>
      <c r="R101" s="8"/>
      <c r="S101" s="8"/>
      <c r="T101" s="8"/>
      <c r="U101" s="8"/>
      <c r="V101" s="8"/>
      <c r="W101" s="8"/>
    </row>
    <row r="102" spans="1:23">
      <c r="A102" s="8"/>
      <c r="B102" s="8"/>
      <c r="C102" s="8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8"/>
      <c r="Q102" s="8"/>
      <c r="R102" s="8"/>
      <c r="S102" s="8"/>
      <c r="T102" s="8"/>
      <c r="U102" s="8"/>
      <c r="V102" s="8"/>
      <c r="W102" s="8"/>
    </row>
    <row r="103" spans="1:23">
      <c r="A103" s="8"/>
      <c r="B103" s="8"/>
      <c r="C103" s="8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8"/>
      <c r="Q103" s="8"/>
      <c r="R103" s="8"/>
      <c r="S103" s="8"/>
      <c r="T103" s="8"/>
      <c r="U103" s="8"/>
      <c r="V103" s="8"/>
      <c r="W103" s="8"/>
    </row>
    <row r="104" spans="1:23">
      <c r="A104" s="8"/>
      <c r="B104" s="8"/>
      <c r="C104" s="8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8"/>
      <c r="Q104" s="8"/>
      <c r="R104" s="8"/>
      <c r="S104" s="8"/>
      <c r="T104" s="8"/>
      <c r="U104" s="8"/>
      <c r="V104" s="8"/>
      <c r="W104" s="8"/>
    </row>
    <row r="105" spans="1:23">
      <c r="A105" s="8"/>
      <c r="B105" s="8"/>
      <c r="C105" s="8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8"/>
      <c r="Q105" s="8"/>
      <c r="R105" s="8"/>
      <c r="S105" s="8"/>
      <c r="T105" s="8"/>
      <c r="U105" s="8"/>
      <c r="V105" s="8"/>
      <c r="W105" s="8"/>
    </row>
    <row r="106" spans="1:23">
      <c r="A106" s="8"/>
      <c r="B106" s="8"/>
      <c r="C106" s="8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8"/>
      <c r="Q106" s="8"/>
      <c r="R106" s="8"/>
      <c r="S106" s="8"/>
      <c r="T106" s="8"/>
      <c r="U106" s="8"/>
      <c r="V106" s="8"/>
      <c r="W106" s="8"/>
    </row>
    <row r="107" spans="1:23">
      <c r="A107" s="8"/>
      <c r="B107" s="8"/>
      <c r="C107" s="8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8"/>
      <c r="Q107" s="8"/>
      <c r="R107" s="8"/>
      <c r="S107" s="8"/>
      <c r="T107" s="8"/>
      <c r="U107" s="8"/>
      <c r="V107" s="8"/>
      <c r="W107" s="8"/>
    </row>
    <row r="108" spans="1:23">
      <c r="A108" s="8"/>
      <c r="B108" s="8"/>
      <c r="C108" s="8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8"/>
      <c r="Q108" s="8"/>
      <c r="R108" s="8"/>
      <c r="S108" s="8"/>
      <c r="T108" s="8"/>
      <c r="U108" s="8"/>
      <c r="V108" s="8"/>
      <c r="W108" s="8"/>
    </row>
    <row r="109" spans="1:23">
      <c r="A109" s="8"/>
      <c r="B109" s="8"/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8"/>
      <c r="Q109" s="8"/>
      <c r="R109" s="8"/>
      <c r="S109" s="8"/>
      <c r="T109" s="8"/>
      <c r="U109" s="8"/>
      <c r="V109" s="8"/>
      <c r="W109" s="8"/>
    </row>
    <row r="110" spans="1:23">
      <c r="A110" s="8"/>
      <c r="B110" s="8"/>
      <c r="C110" s="8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8"/>
      <c r="Q110" s="8"/>
      <c r="R110" s="8"/>
      <c r="S110" s="8"/>
      <c r="T110" s="8"/>
      <c r="U110" s="8"/>
      <c r="V110" s="8"/>
      <c r="W110" s="8"/>
    </row>
    <row r="111" spans="1:23">
      <c r="A111" s="8"/>
      <c r="B111" s="8"/>
      <c r="C111" s="8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8"/>
      <c r="Q111" s="8"/>
      <c r="R111" s="8"/>
      <c r="S111" s="8"/>
      <c r="T111" s="8"/>
      <c r="U111" s="8"/>
      <c r="V111" s="8"/>
      <c r="W111" s="8"/>
    </row>
    <row r="112" spans="1:23">
      <c r="A112" s="8"/>
      <c r="B112" s="8"/>
      <c r="C112" s="8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8"/>
      <c r="Q112" s="8"/>
      <c r="R112" s="8"/>
      <c r="S112" s="8"/>
      <c r="T112" s="8"/>
      <c r="U112" s="8"/>
      <c r="V112" s="8"/>
      <c r="W112" s="8"/>
    </row>
    <row r="113" spans="1:23">
      <c r="A113" s="8"/>
      <c r="B113" s="8"/>
      <c r="C113" s="8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8"/>
      <c r="Q113" s="8"/>
      <c r="R113" s="8"/>
      <c r="S113" s="8"/>
      <c r="T113" s="8"/>
      <c r="U113" s="8"/>
      <c r="V113" s="8"/>
      <c r="W113" s="8"/>
    </row>
    <row r="114" spans="1:23">
      <c r="A114" s="8"/>
      <c r="B114" s="8"/>
      <c r="C114" s="8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8"/>
      <c r="Q114" s="8"/>
      <c r="R114" s="8"/>
      <c r="S114" s="8"/>
      <c r="T114" s="8"/>
      <c r="U114" s="8"/>
      <c r="V114" s="8"/>
      <c r="W114" s="8"/>
    </row>
    <row r="115" spans="1:23">
      <c r="A115" s="8"/>
      <c r="B115" s="8"/>
      <c r="C115" s="8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8"/>
      <c r="Q115" s="8"/>
      <c r="R115" s="8"/>
      <c r="S115" s="8"/>
      <c r="T115" s="8"/>
      <c r="U115" s="8"/>
      <c r="V115" s="8"/>
      <c r="W115" s="8"/>
    </row>
    <row r="116" spans="1:23">
      <c r="A116" s="8"/>
      <c r="B116" s="8"/>
      <c r="C116" s="8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8"/>
      <c r="Q116" s="8"/>
      <c r="R116" s="8"/>
      <c r="S116" s="8"/>
      <c r="T116" s="8"/>
      <c r="U116" s="8"/>
      <c r="V116" s="8"/>
      <c r="W116" s="8"/>
    </row>
    <row r="117" spans="1:23">
      <c r="A117" s="8"/>
      <c r="B117" s="8"/>
      <c r="C117" s="8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8"/>
      <c r="Q117" s="8"/>
      <c r="R117" s="8"/>
      <c r="S117" s="8"/>
      <c r="T117" s="8"/>
      <c r="U117" s="8"/>
      <c r="V117" s="8"/>
      <c r="W117" s="8"/>
    </row>
    <row r="118" spans="1:23">
      <c r="A118" s="8"/>
      <c r="B118" s="8"/>
      <c r="C118" s="8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8"/>
      <c r="Q118" s="8"/>
      <c r="R118" s="8"/>
      <c r="S118" s="8"/>
      <c r="T118" s="8"/>
      <c r="U118" s="8"/>
      <c r="V118" s="8"/>
      <c r="W118" s="8"/>
    </row>
    <row r="119" spans="1:23">
      <c r="A119" s="8"/>
      <c r="B119" s="8"/>
      <c r="C119" s="8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8"/>
      <c r="Q119" s="8"/>
      <c r="R119" s="8"/>
      <c r="S119" s="8"/>
      <c r="T119" s="8"/>
      <c r="U119" s="8"/>
      <c r="V119" s="8"/>
      <c r="W119" s="8"/>
    </row>
    <row r="120" spans="1:23">
      <c r="A120" s="8"/>
      <c r="B120" s="8"/>
      <c r="C120" s="8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8"/>
      <c r="Q120" s="8"/>
      <c r="R120" s="8"/>
      <c r="S120" s="8"/>
      <c r="T120" s="8"/>
      <c r="U120" s="8"/>
      <c r="V120" s="8"/>
      <c r="W120" s="8"/>
    </row>
    <row r="121" spans="1:23">
      <c r="A121" s="8"/>
      <c r="B121" s="8"/>
      <c r="C121" s="8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8"/>
      <c r="Q121" s="8"/>
      <c r="R121" s="8"/>
      <c r="S121" s="8"/>
      <c r="T121" s="8"/>
      <c r="U121" s="8"/>
      <c r="V121" s="8"/>
      <c r="W121" s="8"/>
    </row>
    <row r="122" spans="1:23">
      <c r="A122" s="8"/>
      <c r="B122" s="8"/>
      <c r="C122" s="8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8"/>
      <c r="Q122" s="8"/>
      <c r="R122" s="8"/>
      <c r="S122" s="8"/>
      <c r="T122" s="8"/>
      <c r="U122" s="8"/>
      <c r="V122" s="8"/>
      <c r="W122" s="8"/>
    </row>
    <row r="123" spans="1:23">
      <c r="A123" s="8"/>
      <c r="B123" s="8"/>
      <c r="C123" s="8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8"/>
      <c r="Q123" s="8"/>
      <c r="R123" s="8"/>
      <c r="S123" s="8"/>
      <c r="T123" s="8"/>
      <c r="U123" s="8"/>
      <c r="V123" s="8"/>
      <c r="W123" s="8"/>
    </row>
    <row r="124" spans="1:23">
      <c r="A124" s="8"/>
      <c r="B124" s="8"/>
      <c r="C124" s="8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8"/>
      <c r="Q124" s="8"/>
      <c r="R124" s="8"/>
      <c r="S124" s="8"/>
      <c r="T124" s="8"/>
      <c r="U124" s="8"/>
      <c r="V124" s="8"/>
      <c r="W124" s="8"/>
    </row>
    <row r="125" spans="1:23">
      <c r="A125" s="8"/>
      <c r="B125" s="8"/>
      <c r="C125" s="8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8"/>
      <c r="Q125" s="8"/>
      <c r="R125" s="8"/>
      <c r="S125" s="8"/>
      <c r="T125" s="8"/>
      <c r="U125" s="8"/>
      <c r="V125" s="8"/>
      <c r="W125" s="8"/>
    </row>
    <row r="126" spans="1:23">
      <c r="A126" s="8"/>
      <c r="B126" s="8"/>
      <c r="C126" s="8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8"/>
      <c r="Q126" s="8"/>
      <c r="R126" s="8"/>
      <c r="S126" s="8"/>
      <c r="T126" s="8"/>
      <c r="U126" s="8"/>
      <c r="V126" s="8"/>
      <c r="W126" s="8"/>
    </row>
    <row r="127" spans="1:23">
      <c r="A127" s="8"/>
      <c r="B127" s="8"/>
      <c r="C127" s="8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8"/>
      <c r="Q127" s="8"/>
      <c r="R127" s="8"/>
      <c r="S127" s="8"/>
      <c r="T127" s="8"/>
      <c r="U127" s="8"/>
      <c r="V127" s="8"/>
      <c r="W127" s="8"/>
    </row>
    <row r="128" spans="1:23">
      <c r="A128" s="8"/>
      <c r="B128" s="8"/>
      <c r="C128" s="8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8"/>
      <c r="Q128" s="8"/>
      <c r="R128" s="8"/>
      <c r="S128" s="8"/>
      <c r="T128" s="8"/>
      <c r="U128" s="8"/>
      <c r="V128" s="8"/>
      <c r="W128" s="8"/>
    </row>
    <row r="129" spans="1:23">
      <c r="A129" s="8"/>
      <c r="B129" s="8"/>
      <c r="C129" s="8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8"/>
      <c r="Q129" s="8"/>
      <c r="R129" s="8"/>
      <c r="S129" s="8"/>
      <c r="T129" s="8"/>
      <c r="U129" s="8"/>
      <c r="V129" s="8"/>
      <c r="W129" s="8"/>
    </row>
    <row r="130" spans="1:23">
      <c r="A130" s="8"/>
      <c r="B130" s="8"/>
      <c r="C130" s="8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8"/>
      <c r="Q130" s="8"/>
      <c r="R130" s="8"/>
      <c r="S130" s="8"/>
      <c r="T130" s="8"/>
      <c r="U130" s="8"/>
      <c r="V130" s="8"/>
      <c r="W130" s="8"/>
    </row>
    <row r="131" spans="1:23">
      <c r="A131" s="8"/>
      <c r="B131" s="8"/>
      <c r="C131" s="8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8"/>
      <c r="Q131" s="8"/>
      <c r="R131" s="8"/>
      <c r="S131" s="8"/>
      <c r="T131" s="8"/>
      <c r="U131" s="8"/>
      <c r="V131" s="8"/>
      <c r="W131" s="8"/>
    </row>
    <row r="132" spans="1:23">
      <c r="A132" s="8"/>
      <c r="B132" s="8"/>
      <c r="C132" s="8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8"/>
      <c r="Q132" s="8"/>
      <c r="R132" s="8"/>
      <c r="S132" s="8"/>
      <c r="T132" s="8"/>
      <c r="U132" s="8"/>
      <c r="V132" s="8"/>
      <c r="W132" s="8"/>
    </row>
    <row r="133" spans="1:23">
      <c r="A133" s="8"/>
      <c r="B133" s="8"/>
      <c r="C133" s="8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8"/>
      <c r="Q133" s="8"/>
      <c r="R133" s="8"/>
      <c r="S133" s="8"/>
      <c r="T133" s="8"/>
      <c r="U133" s="8"/>
      <c r="V133" s="8"/>
      <c r="W133" s="8"/>
    </row>
    <row r="134" spans="1:23">
      <c r="A134" s="8"/>
      <c r="B134" s="8"/>
      <c r="C134" s="8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8"/>
      <c r="Q134" s="8"/>
      <c r="R134" s="8"/>
      <c r="S134" s="8"/>
      <c r="T134" s="8"/>
      <c r="U134" s="8"/>
      <c r="V134" s="8"/>
      <c r="W134" s="8"/>
    </row>
    <row r="135" spans="1:23">
      <c r="A135" s="8"/>
      <c r="B135" s="8"/>
      <c r="C135" s="8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8"/>
      <c r="Q135" s="8"/>
      <c r="R135" s="8"/>
      <c r="S135" s="8"/>
      <c r="T135" s="8"/>
      <c r="U135" s="8"/>
      <c r="V135" s="8"/>
      <c r="W135" s="8"/>
    </row>
    <row r="136" spans="1:23">
      <c r="A136" s="8"/>
      <c r="B136" s="8"/>
      <c r="C136" s="8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8"/>
      <c r="Q136" s="8"/>
      <c r="R136" s="8"/>
      <c r="S136" s="8"/>
      <c r="T136" s="8"/>
      <c r="U136" s="8"/>
      <c r="V136" s="8"/>
      <c r="W136" s="8"/>
    </row>
    <row r="137" spans="1:23">
      <c r="A137" s="8"/>
      <c r="B137" s="8"/>
      <c r="C137" s="8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8"/>
      <c r="Q137" s="8"/>
      <c r="R137" s="8"/>
      <c r="S137" s="8"/>
      <c r="T137" s="8"/>
      <c r="U137" s="8"/>
      <c r="V137" s="8"/>
      <c r="W137" s="8"/>
    </row>
    <row r="138" spans="1:23">
      <c r="A138" s="8"/>
      <c r="B138" s="8"/>
      <c r="C138" s="8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8"/>
      <c r="Q138" s="8"/>
      <c r="R138" s="8"/>
      <c r="S138" s="8"/>
      <c r="T138" s="8"/>
      <c r="U138" s="8"/>
      <c r="V138" s="8"/>
      <c r="W138" s="8"/>
    </row>
    <row r="139" spans="1:23">
      <c r="A139" s="8"/>
      <c r="B139" s="8"/>
      <c r="C139" s="8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8"/>
      <c r="Q139" s="8"/>
      <c r="R139" s="8"/>
      <c r="S139" s="8"/>
      <c r="T139" s="8"/>
      <c r="U139" s="8"/>
      <c r="V139" s="8"/>
      <c r="W139" s="8"/>
    </row>
    <row r="140" spans="1:23">
      <c r="A140" s="8"/>
      <c r="B140" s="8"/>
      <c r="C140" s="8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8"/>
      <c r="Q140" s="8"/>
      <c r="R140" s="8"/>
      <c r="S140" s="8"/>
      <c r="T140" s="8"/>
      <c r="U140" s="8"/>
      <c r="V140" s="8"/>
      <c r="W140" s="8"/>
    </row>
    <row r="141" spans="1:23">
      <c r="A141" s="8"/>
      <c r="B141" s="8"/>
      <c r="C141" s="8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8"/>
      <c r="Q141" s="8"/>
      <c r="R141" s="8"/>
      <c r="S141" s="8"/>
      <c r="T141" s="8"/>
      <c r="U141" s="8"/>
      <c r="V141" s="8"/>
      <c r="W141" s="8"/>
    </row>
    <row r="142" spans="1:23">
      <c r="A142" s="8"/>
      <c r="B142" s="8"/>
      <c r="C142" s="8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8"/>
      <c r="Q142" s="8"/>
      <c r="R142" s="8"/>
      <c r="S142" s="8"/>
      <c r="T142" s="8"/>
      <c r="U142" s="8"/>
      <c r="V142" s="8"/>
      <c r="W142" s="8"/>
    </row>
    <row r="143" spans="1:23">
      <c r="A143" s="8"/>
      <c r="B143" s="8"/>
      <c r="C143" s="8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8"/>
      <c r="Q143" s="8"/>
      <c r="R143" s="8"/>
      <c r="S143" s="8"/>
      <c r="T143" s="8"/>
      <c r="U143" s="8"/>
      <c r="V143" s="8"/>
      <c r="W143" s="8"/>
    </row>
    <row r="144" spans="1:23">
      <c r="A144" s="8"/>
      <c r="B144" s="8"/>
      <c r="C144" s="8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8"/>
      <c r="Q144" s="8"/>
      <c r="R144" s="8"/>
      <c r="S144" s="8"/>
      <c r="T144" s="8"/>
      <c r="U144" s="8"/>
      <c r="V144" s="8"/>
      <c r="W144" s="8"/>
    </row>
    <row r="145" spans="1:23">
      <c r="A145" s="8"/>
      <c r="B145" s="8"/>
      <c r="C145" s="8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8"/>
      <c r="Q145" s="8"/>
      <c r="R145" s="8"/>
      <c r="S145" s="8"/>
      <c r="T145" s="8"/>
      <c r="U145" s="8"/>
      <c r="V145" s="8"/>
      <c r="W145" s="8"/>
    </row>
    <row r="146" spans="1:23">
      <c r="A146" s="8"/>
      <c r="B146" s="8"/>
      <c r="C146" s="8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8"/>
      <c r="Q146" s="8"/>
      <c r="R146" s="8"/>
      <c r="S146" s="8"/>
      <c r="T146" s="8"/>
      <c r="U146" s="8"/>
      <c r="V146" s="8"/>
      <c r="W146" s="8"/>
    </row>
    <row r="147" spans="1:23">
      <c r="A147" s="8"/>
      <c r="B147" s="8"/>
      <c r="C147" s="8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8"/>
      <c r="Q147" s="8"/>
      <c r="R147" s="8"/>
      <c r="S147" s="8"/>
      <c r="T147" s="8"/>
      <c r="U147" s="8"/>
      <c r="V147" s="8"/>
      <c r="W147" s="8"/>
    </row>
    <row r="148" spans="1:23">
      <c r="A148" s="8"/>
      <c r="B148" s="8"/>
      <c r="C148" s="8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8"/>
      <c r="Q148" s="8"/>
      <c r="R148" s="8"/>
      <c r="S148" s="8"/>
      <c r="T148" s="8"/>
      <c r="U148" s="8"/>
      <c r="V148" s="8"/>
      <c r="W148" s="8"/>
    </row>
    <row r="149" spans="1:23">
      <c r="A149" s="8"/>
      <c r="B149" s="8"/>
      <c r="C149" s="8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8"/>
      <c r="Q149" s="8"/>
      <c r="R149" s="8"/>
      <c r="S149" s="8"/>
      <c r="T149" s="8"/>
      <c r="U149" s="8"/>
      <c r="V149" s="8"/>
      <c r="W149" s="8"/>
    </row>
    <row r="150" spans="1:23">
      <c r="A150" s="8"/>
      <c r="B150" s="8"/>
      <c r="C150" s="8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8"/>
      <c r="Q150" s="8"/>
      <c r="R150" s="8"/>
      <c r="S150" s="8"/>
      <c r="T150" s="8"/>
      <c r="U150" s="8"/>
      <c r="V150" s="8"/>
      <c r="W150" s="8"/>
    </row>
    <row r="151" spans="1:23">
      <c r="A151" s="8"/>
      <c r="B151" s="8"/>
      <c r="C151" s="8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8"/>
      <c r="Q151" s="8"/>
      <c r="R151" s="8"/>
      <c r="S151" s="8"/>
      <c r="T151" s="8"/>
      <c r="U151" s="8"/>
      <c r="V151" s="8"/>
      <c r="W151" s="8"/>
    </row>
    <row r="152" spans="1:23">
      <c r="A152" s="8"/>
      <c r="B152" s="8"/>
      <c r="C152" s="8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8"/>
      <c r="Q152" s="8"/>
      <c r="R152" s="8"/>
      <c r="S152" s="8"/>
      <c r="T152" s="8"/>
      <c r="U152" s="8"/>
      <c r="V152" s="8"/>
      <c r="W152" s="8"/>
    </row>
    <row r="153" spans="1:23">
      <c r="A153" s="8"/>
      <c r="B153" s="8"/>
      <c r="C153" s="8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8"/>
      <c r="Q153" s="8"/>
      <c r="R153" s="8"/>
      <c r="S153" s="8"/>
      <c r="T153" s="8"/>
      <c r="U153" s="8"/>
      <c r="V153" s="8"/>
      <c r="W153" s="8"/>
    </row>
    <row r="154" spans="1:23">
      <c r="A154" s="8"/>
      <c r="B154" s="8"/>
      <c r="C154" s="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8"/>
      <c r="Q154" s="8"/>
      <c r="R154" s="8"/>
      <c r="S154" s="8"/>
      <c r="T154" s="8"/>
      <c r="U154" s="8"/>
      <c r="V154" s="8"/>
      <c r="W154" s="8"/>
    </row>
    <row r="155" spans="1:23">
      <c r="A155" s="8"/>
      <c r="B155" s="8"/>
      <c r="C155" s="8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8"/>
      <c r="Q155" s="8"/>
      <c r="R155" s="8"/>
      <c r="S155" s="8"/>
      <c r="T155" s="8"/>
      <c r="U155" s="8"/>
      <c r="V155" s="8"/>
      <c r="W155" s="8"/>
    </row>
    <row r="156" spans="1:23">
      <c r="A156" s="8"/>
      <c r="B156" s="8"/>
      <c r="C156" s="8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8"/>
      <c r="Q156" s="8"/>
      <c r="R156" s="8"/>
      <c r="S156" s="8"/>
      <c r="T156" s="8"/>
      <c r="U156" s="8"/>
      <c r="V156" s="8"/>
      <c r="W156" s="8"/>
    </row>
    <row r="157" spans="1:23">
      <c r="A157" s="8"/>
      <c r="B157" s="8"/>
      <c r="C157" s="8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8"/>
      <c r="Q157" s="8"/>
      <c r="R157" s="8"/>
      <c r="S157" s="8"/>
      <c r="T157" s="8"/>
      <c r="U157" s="8"/>
      <c r="V157" s="8"/>
      <c r="W157" s="8"/>
    </row>
    <row r="158" spans="1:23">
      <c r="A158" s="8"/>
      <c r="B158" s="8"/>
      <c r="C158" s="8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8"/>
      <c r="Q158" s="8"/>
      <c r="R158" s="8"/>
      <c r="S158" s="8"/>
      <c r="T158" s="8"/>
      <c r="U158" s="8"/>
      <c r="V158" s="8"/>
      <c r="W158" s="8"/>
    </row>
    <row r="159" spans="1:23">
      <c r="A159" s="8"/>
      <c r="B159" s="8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8"/>
      <c r="Q159" s="8"/>
      <c r="R159" s="8"/>
      <c r="S159" s="8"/>
      <c r="T159" s="8"/>
      <c r="U159" s="8"/>
      <c r="V159" s="8"/>
      <c r="W159" s="8"/>
    </row>
    <row r="160" spans="1:23">
      <c r="A160" s="8"/>
      <c r="B160" s="8"/>
      <c r="C160" s="8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8"/>
      <c r="Q160" s="8"/>
      <c r="R160" s="8"/>
      <c r="S160" s="8"/>
      <c r="T160" s="8"/>
      <c r="U160" s="8"/>
      <c r="V160" s="8"/>
      <c r="W160" s="8"/>
    </row>
    <row r="161" spans="1:23">
      <c r="A161" s="8"/>
      <c r="B161" s="8"/>
      <c r="C161" s="8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8"/>
      <c r="Q161" s="8"/>
      <c r="R161" s="8"/>
      <c r="S161" s="8"/>
      <c r="T161" s="8"/>
      <c r="U161" s="8"/>
      <c r="V161" s="8"/>
      <c r="W161" s="8"/>
    </row>
    <row r="162" spans="1:23">
      <c r="A162" s="8"/>
      <c r="B162" s="8"/>
      <c r="C162" s="8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8"/>
      <c r="Q162" s="8"/>
      <c r="R162" s="8"/>
      <c r="S162" s="8"/>
      <c r="T162" s="8"/>
      <c r="U162" s="8"/>
      <c r="V162" s="8"/>
      <c r="W162" s="8"/>
    </row>
    <row r="163" spans="1:23">
      <c r="A163" s="8"/>
      <c r="B163" s="8"/>
      <c r="C163" s="8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8"/>
      <c r="Q163" s="8"/>
      <c r="R163" s="8"/>
      <c r="S163" s="8"/>
      <c r="T163" s="8"/>
      <c r="U163" s="8"/>
      <c r="V163" s="8"/>
      <c r="W163" s="8"/>
    </row>
    <row r="164" spans="1:23">
      <c r="A164" s="8"/>
      <c r="B164" s="8"/>
      <c r="C164" s="8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8"/>
      <c r="Q164" s="8"/>
      <c r="R164" s="8"/>
      <c r="S164" s="8"/>
      <c r="T164" s="8"/>
      <c r="U164" s="8"/>
      <c r="V164" s="8"/>
      <c r="W164" s="8"/>
    </row>
    <row r="165" spans="1:23">
      <c r="A165" s="8"/>
      <c r="B165" s="8"/>
      <c r="C165" s="8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8"/>
      <c r="Q165" s="8"/>
      <c r="R165" s="8"/>
      <c r="S165" s="8"/>
      <c r="T165" s="8"/>
      <c r="U165" s="8"/>
      <c r="V165" s="8"/>
      <c r="W165" s="8"/>
    </row>
    <row r="166" spans="1:23">
      <c r="A166" s="8"/>
      <c r="B166" s="8"/>
      <c r="C166" s="8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8"/>
      <c r="Q166" s="8"/>
      <c r="R166" s="8"/>
      <c r="S166" s="8"/>
      <c r="T166" s="8"/>
      <c r="U166" s="8"/>
      <c r="V166" s="8"/>
      <c r="W166" s="8"/>
    </row>
    <row r="167" spans="1:23">
      <c r="A167" s="8"/>
      <c r="B167" s="8"/>
      <c r="C167" s="8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8"/>
      <c r="Q167" s="8"/>
      <c r="R167" s="8"/>
      <c r="S167" s="8"/>
      <c r="T167" s="8"/>
      <c r="U167" s="8"/>
      <c r="V167" s="8"/>
      <c r="W167" s="8"/>
    </row>
    <row r="168" spans="1:23">
      <c r="A168" s="8"/>
      <c r="B168" s="8"/>
      <c r="C168" s="8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8"/>
      <c r="Q168" s="8"/>
      <c r="R168" s="8"/>
      <c r="S168" s="8"/>
      <c r="T168" s="8"/>
      <c r="U168" s="8"/>
      <c r="V168" s="8"/>
      <c r="W168" s="8"/>
    </row>
    <row r="169" spans="1:23">
      <c r="A169" s="8"/>
      <c r="B169" s="8"/>
      <c r="C169" s="8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8"/>
      <c r="Q169" s="8"/>
      <c r="R169" s="8"/>
      <c r="S169" s="8"/>
      <c r="T169" s="8"/>
      <c r="U169" s="8"/>
      <c r="V169" s="8"/>
      <c r="W169" s="8"/>
    </row>
    <row r="170" spans="1:23">
      <c r="A170" s="8"/>
      <c r="B170" s="8"/>
      <c r="C170" s="8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8"/>
      <c r="Q170" s="8"/>
      <c r="R170" s="8"/>
      <c r="S170" s="8"/>
      <c r="T170" s="8"/>
      <c r="U170" s="8"/>
      <c r="V170" s="8"/>
      <c r="W170" s="8"/>
    </row>
    <row r="171" spans="1:23">
      <c r="A171" s="8"/>
      <c r="B171" s="8"/>
      <c r="C171" s="8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8"/>
      <c r="Q171" s="8"/>
      <c r="R171" s="8"/>
      <c r="S171" s="8"/>
      <c r="T171" s="8"/>
      <c r="U171" s="8"/>
      <c r="V171" s="8"/>
      <c r="W171" s="8"/>
    </row>
    <row r="172" spans="1:23">
      <c r="A172" s="8"/>
      <c r="B172" s="8"/>
      <c r="C172" s="8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8"/>
      <c r="Q172" s="8"/>
      <c r="R172" s="8"/>
      <c r="S172" s="8"/>
      <c r="T172" s="8"/>
      <c r="U172" s="8"/>
      <c r="V172" s="8"/>
      <c r="W172" s="8"/>
    </row>
    <row r="173" spans="1:23">
      <c r="A173" s="8"/>
      <c r="B173" s="8"/>
      <c r="C173" s="8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8"/>
      <c r="Q173" s="8"/>
      <c r="R173" s="8"/>
      <c r="S173" s="8"/>
      <c r="T173" s="8"/>
      <c r="U173" s="8"/>
      <c r="V173" s="8"/>
      <c r="W173" s="8"/>
    </row>
    <row r="174" spans="1:23">
      <c r="A174" s="8"/>
      <c r="B174" s="8"/>
      <c r="C174" s="8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8"/>
      <c r="Q174" s="8"/>
      <c r="R174" s="8"/>
      <c r="S174" s="8"/>
      <c r="T174" s="8"/>
      <c r="U174" s="8"/>
      <c r="V174" s="8"/>
      <c r="W174" s="8"/>
    </row>
    <row r="175" spans="1:23">
      <c r="A175" s="8"/>
      <c r="B175" s="8"/>
      <c r="C175" s="8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8"/>
      <c r="Q175" s="8"/>
      <c r="R175" s="8"/>
      <c r="S175" s="8"/>
      <c r="T175" s="8"/>
      <c r="U175" s="8"/>
      <c r="V175" s="8"/>
      <c r="W175" s="8"/>
    </row>
    <row r="176" spans="1:23">
      <c r="A176" s="8"/>
      <c r="B176" s="8"/>
      <c r="C176" s="8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8"/>
      <c r="Q176" s="8"/>
      <c r="R176" s="8"/>
      <c r="S176" s="8"/>
      <c r="T176" s="8"/>
      <c r="U176" s="8"/>
      <c r="V176" s="8"/>
      <c r="W176" s="8"/>
    </row>
    <row r="177" spans="1:23">
      <c r="A177" s="8"/>
      <c r="B177" s="8"/>
      <c r="C177" s="8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8"/>
      <c r="Q177" s="8"/>
      <c r="R177" s="8"/>
      <c r="S177" s="8"/>
      <c r="T177" s="8"/>
      <c r="U177" s="8"/>
      <c r="V177" s="8"/>
      <c r="W177" s="8"/>
    </row>
    <row r="178" spans="1:23">
      <c r="A178" s="8"/>
      <c r="B178" s="8"/>
      <c r="C178" s="8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8"/>
      <c r="Q178" s="8"/>
      <c r="R178" s="8"/>
      <c r="S178" s="8"/>
      <c r="T178" s="8"/>
      <c r="U178" s="8"/>
      <c r="V178" s="8"/>
      <c r="W178" s="8"/>
    </row>
    <row r="179" spans="1:23">
      <c r="A179" s="8"/>
      <c r="B179" s="8"/>
      <c r="C179" s="8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8"/>
      <c r="Q179" s="8"/>
      <c r="R179" s="8"/>
      <c r="S179" s="8"/>
      <c r="T179" s="8"/>
      <c r="U179" s="8"/>
      <c r="V179" s="8"/>
      <c r="W179" s="8"/>
    </row>
    <row r="180" spans="1:23">
      <c r="A180" s="8"/>
      <c r="B180" s="8"/>
      <c r="C180" s="8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8"/>
      <c r="Q180" s="8"/>
      <c r="R180" s="8"/>
      <c r="S180" s="8"/>
      <c r="T180" s="8"/>
      <c r="U180" s="8"/>
      <c r="V180" s="8"/>
      <c r="W180" s="8"/>
    </row>
    <row r="181" spans="1:23">
      <c r="A181" s="8"/>
      <c r="B181" s="8"/>
      <c r="C181" s="8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8"/>
      <c r="Q181" s="8"/>
      <c r="R181" s="8"/>
      <c r="S181" s="8"/>
      <c r="T181" s="8"/>
      <c r="U181" s="8"/>
      <c r="V181" s="8"/>
      <c r="W181" s="8"/>
    </row>
    <row r="182" spans="1:23">
      <c r="A182" s="8"/>
      <c r="B182" s="8"/>
      <c r="C182" s="8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8"/>
      <c r="Q182" s="8"/>
      <c r="R182" s="8"/>
      <c r="S182" s="8"/>
      <c r="T182" s="8"/>
      <c r="U182" s="8"/>
      <c r="V182" s="8"/>
      <c r="W182" s="8"/>
    </row>
    <row r="183" spans="1:23">
      <c r="A183" s="8"/>
      <c r="B183" s="8"/>
      <c r="C183" s="8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8"/>
      <c r="Q183" s="8"/>
      <c r="R183" s="8"/>
      <c r="S183" s="8"/>
      <c r="T183" s="8"/>
      <c r="U183" s="8"/>
      <c r="V183" s="8"/>
      <c r="W183" s="8"/>
    </row>
    <row r="184" spans="1:23">
      <c r="A184" s="8"/>
      <c r="B184" s="8"/>
      <c r="C184" s="8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8"/>
      <c r="Q184" s="8"/>
      <c r="R184" s="8"/>
      <c r="S184" s="8"/>
      <c r="T184" s="8"/>
      <c r="U184" s="8"/>
      <c r="V184" s="8"/>
      <c r="W184" s="8"/>
    </row>
    <row r="185" spans="1:23">
      <c r="A185" s="8"/>
      <c r="B185" s="8"/>
      <c r="C185" s="8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8"/>
      <c r="Q185" s="8"/>
      <c r="R185" s="8"/>
      <c r="S185" s="8"/>
      <c r="T185" s="8"/>
      <c r="U185" s="8"/>
      <c r="V185" s="8"/>
      <c r="W185" s="8"/>
    </row>
    <row r="186" spans="1:23">
      <c r="A186" s="8"/>
      <c r="B186" s="8"/>
      <c r="C186" s="8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8"/>
      <c r="Q186" s="8"/>
      <c r="R186" s="8"/>
      <c r="S186" s="8"/>
      <c r="T186" s="8"/>
      <c r="U186" s="8"/>
      <c r="V186" s="8"/>
      <c r="W186" s="8"/>
    </row>
  </sheetData>
  <mergeCells count="6">
    <mergeCell ref="A7:B13"/>
    <mergeCell ref="A3:B5"/>
    <mergeCell ref="A32:B41"/>
    <mergeCell ref="A47:B49"/>
    <mergeCell ref="A23:B30"/>
    <mergeCell ref="A15:B21"/>
  </mergeCells>
  <phoneticPr fontId="2" type="noConversion"/>
  <conditionalFormatting sqref="D49:P49">
    <cfRule type="cellIs" dxfId="1" priority="1" stopIfTrue="1" operator="lessThan">
      <formula>0</formula>
    </cfRule>
  </conditionalFormatting>
  <printOptions horizontalCentered="1"/>
  <pageMargins left="0.43" right="0.44" top="0.27" bottom="0.23" header="0.18" footer="0.15"/>
  <pageSetup paperSize="9" scale="4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87"/>
  <sheetViews>
    <sheetView showGridLines="0" tabSelected="1" topLeftCell="C46" zoomScaleNormal="100" zoomScaleSheetLayoutView="100" workbookViewId="0">
      <selection activeCell="P51" sqref="P51"/>
    </sheetView>
  </sheetViews>
  <sheetFormatPr defaultRowHeight="15"/>
  <cols>
    <col min="1" max="1" width="3.140625" style="4" customWidth="1"/>
    <col min="2" max="2" width="16.42578125" style="4" customWidth="1"/>
    <col min="3" max="3" width="16.28515625" style="4" customWidth="1"/>
    <col min="4" max="4" width="12" style="5" customWidth="1"/>
    <col min="5" max="5" width="11.7109375" style="5" customWidth="1"/>
    <col min="6" max="6" width="12.28515625" style="5" customWidth="1"/>
    <col min="7" max="8" width="11.7109375" style="5" customWidth="1"/>
    <col min="9" max="9" width="12" style="5" customWidth="1"/>
    <col min="10" max="10" width="12.28515625" style="5" customWidth="1"/>
    <col min="11" max="11" width="12.42578125" style="5" customWidth="1"/>
    <col min="12" max="12" width="11.85546875" style="5" customWidth="1"/>
    <col min="13" max="13" width="11" style="5" customWidth="1"/>
    <col min="14" max="14" width="12.28515625" style="5" customWidth="1"/>
    <col min="15" max="15" width="11.28515625" style="5" customWidth="1"/>
    <col min="16" max="16" width="11.28515625" style="4" customWidth="1"/>
    <col min="17" max="16384" width="9.140625" style="4"/>
  </cols>
  <sheetData>
    <row r="1" spans="1:23" ht="54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3" s="6" customFormat="1" ht="21">
      <c r="A2" s="39" t="s">
        <v>5</v>
      </c>
      <c r="B2" s="40"/>
      <c r="C2" s="40"/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14</v>
      </c>
      <c r="M2" s="10" t="s">
        <v>15</v>
      </c>
      <c r="N2" s="36" t="s">
        <v>16</v>
      </c>
      <c r="O2" s="35" t="s">
        <v>17</v>
      </c>
      <c r="P2" s="48" t="s">
        <v>45</v>
      </c>
      <c r="Q2" s="7"/>
      <c r="R2" s="7"/>
      <c r="S2" s="7"/>
      <c r="T2" s="7"/>
      <c r="U2" s="7"/>
      <c r="V2" s="7"/>
      <c r="W2" s="7"/>
    </row>
    <row r="3" spans="1:23" ht="15" customHeight="1">
      <c r="A3" s="65" t="s">
        <v>0</v>
      </c>
      <c r="B3" s="66"/>
      <c r="C3" s="11" t="s">
        <v>23</v>
      </c>
      <c r="D3" s="12">
        <v>11900</v>
      </c>
      <c r="E3" s="12">
        <v>11900</v>
      </c>
      <c r="F3" s="12">
        <v>11900</v>
      </c>
      <c r="G3" s="12">
        <v>11900</v>
      </c>
      <c r="H3" s="12">
        <v>11900</v>
      </c>
      <c r="I3" s="12">
        <v>11900</v>
      </c>
      <c r="J3" s="12">
        <v>11900</v>
      </c>
      <c r="K3" s="12"/>
      <c r="L3" s="12"/>
      <c r="M3" s="12"/>
      <c r="N3" s="12"/>
      <c r="O3" s="12"/>
      <c r="P3" s="49">
        <f>SUM(D3:O3)/7</f>
        <v>11900</v>
      </c>
      <c r="Q3" s="8"/>
      <c r="R3" s="8"/>
      <c r="S3" s="8"/>
      <c r="T3" s="8"/>
      <c r="U3" s="8"/>
      <c r="V3" s="8"/>
      <c r="W3" s="8"/>
    </row>
    <row r="4" spans="1:23" ht="15" customHeight="1">
      <c r="A4" s="67"/>
      <c r="B4" s="68"/>
      <c r="C4" s="11" t="s">
        <v>52</v>
      </c>
      <c r="D4" s="12">
        <v>3450</v>
      </c>
      <c r="E4" s="12">
        <v>3450</v>
      </c>
      <c r="F4" s="12">
        <v>3450</v>
      </c>
      <c r="G4" s="12">
        <v>3450</v>
      </c>
      <c r="H4" s="12">
        <v>3450</v>
      </c>
      <c r="I4" s="12">
        <v>3450</v>
      </c>
      <c r="J4" s="12">
        <v>3450</v>
      </c>
      <c r="K4" s="12"/>
      <c r="L4" s="12"/>
      <c r="M4" s="12"/>
      <c r="N4" s="12"/>
      <c r="O4" s="12"/>
      <c r="P4" s="49">
        <f t="shared" ref="P4:P6" si="0">SUM(D4:O4)/7</f>
        <v>3450</v>
      </c>
      <c r="Q4" s="8"/>
      <c r="R4" s="8"/>
      <c r="S4" s="8"/>
      <c r="T4" s="8"/>
      <c r="U4" s="8"/>
      <c r="V4" s="8"/>
      <c r="W4" s="8"/>
    </row>
    <row r="5" spans="1:23" ht="15" customHeight="1">
      <c r="A5" s="67"/>
      <c r="B5" s="68"/>
      <c r="C5" s="11" t="s">
        <v>53</v>
      </c>
      <c r="D5" s="12">
        <v>0</v>
      </c>
      <c r="E5" s="12">
        <v>0</v>
      </c>
      <c r="F5" s="12">
        <v>0</v>
      </c>
      <c r="G5" s="12">
        <v>0</v>
      </c>
      <c r="H5" s="12">
        <v>665</v>
      </c>
      <c r="I5" s="12">
        <v>2722</v>
      </c>
      <c r="J5" s="12">
        <v>3238</v>
      </c>
      <c r="K5" s="12"/>
      <c r="L5" s="12"/>
      <c r="M5" s="12"/>
      <c r="N5" s="12"/>
      <c r="O5" s="12"/>
      <c r="P5" s="49">
        <f t="shared" si="0"/>
        <v>946.42857142857144</v>
      </c>
      <c r="Q5" s="8"/>
      <c r="R5" s="8"/>
      <c r="S5" s="8"/>
      <c r="T5" s="8"/>
      <c r="U5" s="8"/>
      <c r="V5" s="8"/>
      <c r="W5" s="8"/>
    </row>
    <row r="6" spans="1:23" ht="15" customHeight="1" thickBot="1">
      <c r="A6" s="67"/>
      <c r="B6" s="68"/>
      <c r="C6" s="37" t="s">
        <v>24</v>
      </c>
      <c r="D6" s="12">
        <v>25673</v>
      </c>
      <c r="E6" s="12">
        <v>3702</v>
      </c>
      <c r="F6" s="12">
        <v>17947</v>
      </c>
      <c r="G6" s="12">
        <v>18690</v>
      </c>
      <c r="H6" s="12">
        <v>29118</v>
      </c>
      <c r="I6" s="12">
        <v>19990</v>
      </c>
      <c r="J6" s="12">
        <v>21945</v>
      </c>
      <c r="K6" s="12"/>
      <c r="L6" s="12"/>
      <c r="M6" s="12"/>
      <c r="N6" s="12"/>
      <c r="O6" s="12"/>
      <c r="P6" s="49">
        <f t="shared" si="0"/>
        <v>19580.714285714286</v>
      </c>
      <c r="Q6" s="8"/>
      <c r="R6" s="8"/>
      <c r="S6" s="8"/>
      <c r="T6" s="8"/>
      <c r="U6" s="8"/>
      <c r="V6" s="8"/>
      <c r="W6" s="8"/>
    </row>
    <row r="7" spans="1:23" ht="15" customHeight="1" thickBot="1">
      <c r="A7" s="69"/>
      <c r="B7" s="70"/>
      <c r="C7" s="14" t="s">
        <v>19</v>
      </c>
      <c r="D7" s="15">
        <f t="shared" ref="D7:P7" si="1">SUM(D3:D6)</f>
        <v>41023</v>
      </c>
      <c r="E7" s="15">
        <f t="shared" si="1"/>
        <v>19052</v>
      </c>
      <c r="F7" s="15">
        <f t="shared" si="1"/>
        <v>33297</v>
      </c>
      <c r="G7" s="15">
        <f t="shared" si="1"/>
        <v>34040</v>
      </c>
      <c r="H7" s="15">
        <f t="shared" si="1"/>
        <v>45133</v>
      </c>
      <c r="I7" s="15">
        <f t="shared" si="1"/>
        <v>38062</v>
      </c>
      <c r="J7" s="15">
        <f t="shared" si="1"/>
        <v>40533</v>
      </c>
      <c r="K7" s="15">
        <f t="shared" si="1"/>
        <v>0</v>
      </c>
      <c r="L7" s="15">
        <f t="shared" si="1"/>
        <v>0</v>
      </c>
      <c r="M7" s="15">
        <f t="shared" si="1"/>
        <v>0</v>
      </c>
      <c r="N7" s="15">
        <f t="shared" si="1"/>
        <v>0</v>
      </c>
      <c r="O7" s="51">
        <f t="shared" si="1"/>
        <v>0</v>
      </c>
      <c r="P7" s="53">
        <f t="shared" si="1"/>
        <v>35877.142857142855</v>
      </c>
      <c r="Q7" s="8"/>
      <c r="R7" s="8"/>
      <c r="S7" s="8"/>
      <c r="T7" s="8"/>
      <c r="U7" s="8"/>
      <c r="V7" s="8"/>
      <c r="W7" s="8"/>
    </row>
    <row r="8" spans="1:23" s="44" customFormat="1" ht="15" customHeight="1">
      <c r="A8" s="41"/>
      <c r="B8" s="41"/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  <c r="R8" s="43"/>
      <c r="S8" s="43"/>
      <c r="T8" s="43"/>
      <c r="U8" s="43"/>
      <c r="V8" s="43"/>
      <c r="W8" s="43"/>
    </row>
    <row r="9" spans="1:23" ht="15" customHeight="1">
      <c r="A9" s="61" t="s">
        <v>44</v>
      </c>
      <c r="B9" s="62"/>
      <c r="C9" s="38" t="s">
        <v>33</v>
      </c>
      <c r="D9" s="12">
        <v>1000</v>
      </c>
      <c r="E9" s="12">
        <v>1000</v>
      </c>
      <c r="F9" s="12">
        <v>1000</v>
      </c>
      <c r="G9" s="12">
        <v>1000</v>
      </c>
      <c r="H9" s="12">
        <v>1000</v>
      </c>
      <c r="I9" s="12">
        <v>1000</v>
      </c>
      <c r="J9" s="12">
        <v>1000</v>
      </c>
      <c r="K9" s="12">
        <v>1000</v>
      </c>
      <c r="L9" s="12">
        <v>1000</v>
      </c>
      <c r="M9" s="12">
        <v>1000</v>
      </c>
      <c r="N9" s="12">
        <v>1000</v>
      </c>
      <c r="O9" s="12">
        <v>1000</v>
      </c>
      <c r="P9" s="60">
        <f>SUM(D9:O9)/12</f>
        <v>1000</v>
      </c>
      <c r="Q9" s="8"/>
      <c r="R9" s="8"/>
      <c r="S9" s="8"/>
      <c r="T9" s="8"/>
      <c r="U9" s="8"/>
      <c r="V9" s="8"/>
      <c r="W9" s="8"/>
    </row>
    <row r="10" spans="1:23" ht="15" customHeight="1">
      <c r="A10" s="61"/>
      <c r="B10" s="62"/>
      <c r="C10" s="38" t="s">
        <v>43</v>
      </c>
      <c r="D10" s="12">
        <v>1000</v>
      </c>
      <c r="E10" s="12">
        <v>1000</v>
      </c>
      <c r="F10" s="12">
        <v>1000</v>
      </c>
      <c r="G10" s="12">
        <v>1000</v>
      </c>
      <c r="H10" s="12">
        <v>1000</v>
      </c>
      <c r="I10" s="12">
        <v>1000</v>
      </c>
      <c r="J10" s="12">
        <v>1000</v>
      </c>
      <c r="K10" s="12">
        <v>1000</v>
      </c>
      <c r="L10" s="12">
        <v>1000</v>
      </c>
      <c r="M10" s="12">
        <v>1000</v>
      </c>
      <c r="N10" s="12">
        <v>1000</v>
      </c>
      <c r="O10" s="12">
        <v>1000</v>
      </c>
      <c r="P10" s="60">
        <f t="shared" ref="P10:P13" si="2">SUM(D10:O10)/12</f>
        <v>1000</v>
      </c>
      <c r="Q10" s="8"/>
      <c r="R10" s="8"/>
      <c r="S10" s="8"/>
      <c r="T10" s="8"/>
      <c r="U10" s="8"/>
      <c r="V10" s="8"/>
      <c r="W10" s="8"/>
    </row>
    <row r="11" spans="1:23" ht="15" customHeight="1">
      <c r="A11" s="61"/>
      <c r="B11" s="62"/>
      <c r="C11" s="38" t="s">
        <v>34</v>
      </c>
      <c r="D11" s="12">
        <v>1000</v>
      </c>
      <c r="E11" s="12">
        <v>1000</v>
      </c>
      <c r="F11" s="12">
        <v>1000</v>
      </c>
      <c r="G11" s="12">
        <v>1000</v>
      </c>
      <c r="H11" s="12">
        <v>1000</v>
      </c>
      <c r="I11" s="12">
        <v>1000</v>
      </c>
      <c r="J11" s="12">
        <v>1000</v>
      </c>
      <c r="K11" s="12">
        <v>1000</v>
      </c>
      <c r="L11" s="12">
        <v>1000</v>
      </c>
      <c r="M11" s="12">
        <v>1000</v>
      </c>
      <c r="N11" s="12">
        <v>1000</v>
      </c>
      <c r="O11" s="12">
        <v>1000</v>
      </c>
      <c r="P11" s="60">
        <f t="shared" si="2"/>
        <v>1000</v>
      </c>
      <c r="Q11" s="8"/>
      <c r="R11" s="8"/>
      <c r="S11" s="8"/>
      <c r="T11" s="8"/>
      <c r="U11" s="8"/>
      <c r="V11" s="8"/>
      <c r="W11" s="8"/>
    </row>
    <row r="12" spans="1:23" ht="15" customHeight="1">
      <c r="A12" s="61"/>
      <c r="B12" s="62"/>
      <c r="C12" s="38" t="s">
        <v>35</v>
      </c>
      <c r="D12" s="12">
        <v>9000</v>
      </c>
      <c r="E12" s="12">
        <v>9000</v>
      </c>
      <c r="F12" s="12">
        <v>9000</v>
      </c>
      <c r="G12" s="12">
        <v>9000</v>
      </c>
      <c r="H12" s="12">
        <v>9000</v>
      </c>
      <c r="I12" s="12">
        <v>9000</v>
      </c>
      <c r="J12" s="12">
        <v>9000</v>
      </c>
      <c r="K12" s="12">
        <v>9000</v>
      </c>
      <c r="L12" s="12">
        <v>9000</v>
      </c>
      <c r="M12" s="12">
        <v>9000</v>
      </c>
      <c r="N12" s="12">
        <v>9000</v>
      </c>
      <c r="O12" s="12">
        <v>9000</v>
      </c>
      <c r="P12" s="60">
        <f t="shared" si="2"/>
        <v>9000</v>
      </c>
      <c r="Q12" s="8"/>
      <c r="R12" s="8"/>
      <c r="S12" s="8"/>
      <c r="T12" s="8"/>
      <c r="U12" s="8"/>
      <c r="V12" s="8"/>
      <c r="W12" s="8"/>
    </row>
    <row r="13" spans="1:23" ht="15" customHeight="1">
      <c r="A13" s="61"/>
      <c r="B13" s="62"/>
      <c r="C13" s="38" t="s">
        <v>36</v>
      </c>
      <c r="D13" s="12">
        <v>12000</v>
      </c>
      <c r="E13" s="12">
        <v>12000</v>
      </c>
      <c r="F13" s="12">
        <v>12000</v>
      </c>
      <c r="G13" s="12">
        <v>12000</v>
      </c>
      <c r="H13" s="12">
        <v>12000</v>
      </c>
      <c r="I13" s="12">
        <v>12000</v>
      </c>
      <c r="J13" s="12">
        <v>12000</v>
      </c>
      <c r="K13" s="12">
        <v>12000</v>
      </c>
      <c r="L13" s="12">
        <v>12000</v>
      </c>
      <c r="M13" s="12">
        <v>12000</v>
      </c>
      <c r="N13" s="12">
        <v>12000</v>
      </c>
      <c r="O13" s="12">
        <v>12000</v>
      </c>
      <c r="P13" s="60">
        <f t="shared" si="2"/>
        <v>12000</v>
      </c>
      <c r="Q13" s="8"/>
      <c r="R13" s="8"/>
      <c r="S13" s="8"/>
      <c r="T13" s="8"/>
      <c r="U13" s="8"/>
      <c r="V13" s="8"/>
      <c r="W13" s="8"/>
    </row>
    <row r="14" spans="1:23" ht="4.5" customHeight="1" thickBot="1">
      <c r="A14" s="61"/>
      <c r="B14" s="62"/>
      <c r="C14" s="3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52"/>
      <c r="Q14" s="8"/>
      <c r="R14" s="8"/>
      <c r="S14" s="8"/>
      <c r="T14" s="8"/>
      <c r="U14" s="8"/>
      <c r="V14" s="8"/>
      <c r="W14" s="8"/>
    </row>
    <row r="15" spans="1:23" ht="15" customHeight="1" thickBot="1">
      <c r="A15" s="63"/>
      <c r="B15" s="64"/>
      <c r="C15" s="14" t="s">
        <v>19</v>
      </c>
      <c r="D15" s="15">
        <f t="shared" ref="D15:P15" si="3">SUM(D9:D14)</f>
        <v>24000</v>
      </c>
      <c r="E15" s="15">
        <f t="shared" si="3"/>
        <v>24000</v>
      </c>
      <c r="F15" s="15">
        <f t="shared" si="3"/>
        <v>24000</v>
      </c>
      <c r="G15" s="15">
        <f t="shared" si="3"/>
        <v>24000</v>
      </c>
      <c r="H15" s="15">
        <f t="shared" si="3"/>
        <v>24000</v>
      </c>
      <c r="I15" s="15">
        <f t="shared" si="3"/>
        <v>24000</v>
      </c>
      <c r="J15" s="15">
        <f t="shared" si="3"/>
        <v>24000</v>
      </c>
      <c r="K15" s="15">
        <f t="shared" si="3"/>
        <v>24000</v>
      </c>
      <c r="L15" s="15">
        <f t="shared" si="3"/>
        <v>24000</v>
      </c>
      <c r="M15" s="15">
        <f t="shared" si="3"/>
        <v>24000</v>
      </c>
      <c r="N15" s="15">
        <f t="shared" si="3"/>
        <v>24000</v>
      </c>
      <c r="O15" s="51">
        <f t="shared" si="3"/>
        <v>24000</v>
      </c>
      <c r="P15" s="53">
        <f t="shared" si="3"/>
        <v>24000</v>
      </c>
      <c r="Q15" s="8"/>
      <c r="R15" s="8"/>
      <c r="S15" s="8"/>
      <c r="T15" s="8"/>
      <c r="U15" s="8"/>
      <c r="V15" s="8"/>
      <c r="W15" s="8"/>
    </row>
    <row r="16" spans="1:23">
      <c r="A16" s="17"/>
      <c r="B16" s="13"/>
      <c r="C16" s="13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8"/>
      <c r="R16" s="8"/>
      <c r="S16" s="8"/>
      <c r="T16" s="8"/>
      <c r="U16" s="8"/>
      <c r="V16" s="8"/>
      <c r="W16" s="8"/>
    </row>
    <row r="17" spans="1:23" ht="15" customHeight="1">
      <c r="A17" s="76" t="s">
        <v>37</v>
      </c>
      <c r="B17" s="76"/>
      <c r="C17" s="19" t="s">
        <v>2</v>
      </c>
      <c r="D17" s="20">
        <v>53</v>
      </c>
      <c r="E17" s="20">
        <v>52</v>
      </c>
      <c r="F17" s="20">
        <v>58</v>
      </c>
      <c r="G17" s="20">
        <v>63</v>
      </c>
      <c r="H17" s="20">
        <v>70</v>
      </c>
      <c r="I17" s="20">
        <v>304</v>
      </c>
      <c r="J17" s="20">
        <v>328</v>
      </c>
      <c r="K17" s="20"/>
      <c r="L17" s="20"/>
      <c r="M17" s="20"/>
      <c r="N17" s="20"/>
      <c r="O17" s="20"/>
      <c r="P17" s="50">
        <f>SUM(D17:O17)/7</f>
        <v>132.57142857142858</v>
      </c>
      <c r="Q17" s="8"/>
      <c r="R17" s="8"/>
      <c r="S17" s="8"/>
      <c r="T17" s="8"/>
      <c r="U17" s="8"/>
      <c r="V17" s="8"/>
      <c r="W17" s="8"/>
    </row>
    <row r="18" spans="1:23" ht="15" customHeight="1">
      <c r="A18" s="77"/>
      <c r="B18" s="77"/>
      <c r="C18" s="19" t="s">
        <v>3</v>
      </c>
      <c r="D18" s="20">
        <v>487</v>
      </c>
      <c r="E18" s="20">
        <v>125</v>
      </c>
      <c r="F18" s="20">
        <v>428</v>
      </c>
      <c r="G18" s="20">
        <v>548</v>
      </c>
      <c r="H18" s="20">
        <v>540</v>
      </c>
      <c r="I18" s="20">
        <v>460</v>
      </c>
      <c r="J18" s="20">
        <v>383</v>
      </c>
      <c r="K18" s="20"/>
      <c r="L18" s="20"/>
      <c r="M18" s="20"/>
      <c r="N18" s="20"/>
      <c r="O18" s="20"/>
      <c r="P18" s="50">
        <f>SUM(D18:O18)/7</f>
        <v>424.42857142857144</v>
      </c>
      <c r="Q18" s="8"/>
      <c r="R18" s="8"/>
      <c r="S18" s="8"/>
      <c r="T18" s="8"/>
      <c r="U18" s="8"/>
      <c r="V18" s="8"/>
      <c r="W18" s="8"/>
    </row>
    <row r="19" spans="1:23" ht="15" customHeight="1">
      <c r="A19" s="77"/>
      <c r="B19" s="77"/>
      <c r="C19" s="19" t="s">
        <v>40</v>
      </c>
      <c r="D19" s="20">
        <v>70</v>
      </c>
      <c r="E19" s="20">
        <v>70</v>
      </c>
      <c r="F19" s="20">
        <v>70</v>
      </c>
      <c r="G19" s="20">
        <v>70</v>
      </c>
      <c r="H19" s="20">
        <v>70</v>
      </c>
      <c r="I19" s="20">
        <v>70</v>
      </c>
      <c r="J19" s="20">
        <v>70</v>
      </c>
      <c r="K19" s="20"/>
      <c r="L19" s="20"/>
      <c r="M19" s="20"/>
      <c r="N19" s="20"/>
      <c r="O19" s="20"/>
      <c r="P19" s="50">
        <f>SUM(D19:O19)/7</f>
        <v>70</v>
      </c>
      <c r="Q19" s="8"/>
      <c r="R19" s="8"/>
      <c r="S19" s="8"/>
      <c r="T19" s="8"/>
      <c r="U19" s="8"/>
      <c r="V19" s="8"/>
      <c r="W19" s="8"/>
    </row>
    <row r="20" spans="1:23" ht="15" customHeight="1" thickBot="1">
      <c r="A20" s="77"/>
      <c r="B20" s="77"/>
      <c r="C20" s="19" t="s">
        <v>39</v>
      </c>
      <c r="D20" s="20">
        <v>543</v>
      </c>
      <c r="E20" s="20">
        <v>243</v>
      </c>
      <c r="F20" s="20">
        <v>242</v>
      </c>
      <c r="G20" s="20">
        <v>244</v>
      </c>
      <c r="H20" s="20">
        <v>150</v>
      </c>
      <c r="I20" s="20">
        <v>156</v>
      </c>
      <c r="J20" s="20">
        <v>212</v>
      </c>
      <c r="K20" s="20"/>
      <c r="L20" s="20"/>
      <c r="M20" s="20"/>
      <c r="N20" s="20"/>
      <c r="O20" s="20"/>
      <c r="P20" s="54">
        <f>SUM(D20:O20)/7</f>
        <v>255.71428571428572</v>
      </c>
      <c r="Q20" s="8"/>
      <c r="R20" s="8"/>
      <c r="S20" s="8"/>
      <c r="T20" s="8"/>
      <c r="U20" s="8"/>
      <c r="V20" s="8"/>
      <c r="W20" s="8"/>
    </row>
    <row r="21" spans="1:23" ht="15" customHeight="1" thickBot="1">
      <c r="A21" s="77"/>
      <c r="B21" s="77"/>
      <c r="C21" s="26" t="s">
        <v>50</v>
      </c>
      <c r="D21" s="27">
        <f>SUM(D17:D20)</f>
        <v>1153</v>
      </c>
      <c r="E21" s="27">
        <f t="shared" ref="E21:O21" si="4">SUM(E17:E20)</f>
        <v>490</v>
      </c>
      <c r="F21" s="27">
        <f t="shared" si="4"/>
        <v>798</v>
      </c>
      <c r="G21" s="27">
        <f t="shared" si="4"/>
        <v>925</v>
      </c>
      <c r="H21" s="27">
        <f t="shared" si="4"/>
        <v>830</v>
      </c>
      <c r="I21" s="27">
        <f t="shared" si="4"/>
        <v>990</v>
      </c>
      <c r="J21" s="27">
        <f t="shared" si="4"/>
        <v>993</v>
      </c>
      <c r="K21" s="27">
        <f t="shared" si="4"/>
        <v>0</v>
      </c>
      <c r="L21" s="27">
        <f t="shared" si="4"/>
        <v>0</v>
      </c>
      <c r="M21" s="27">
        <f t="shared" si="4"/>
        <v>0</v>
      </c>
      <c r="N21" s="27">
        <f t="shared" si="4"/>
        <v>0</v>
      </c>
      <c r="O21" s="27">
        <f t="shared" si="4"/>
        <v>0</v>
      </c>
      <c r="P21" s="55">
        <f>SUM(P17:P20)</f>
        <v>882.71428571428578</v>
      </c>
      <c r="Q21" s="8"/>
      <c r="R21" s="8"/>
      <c r="S21" s="8"/>
      <c r="T21" s="8"/>
      <c r="U21" s="8"/>
      <c r="V21" s="8"/>
      <c r="W21" s="8"/>
    </row>
    <row r="22" spans="1:23" ht="4.5" customHeight="1" thickBot="1">
      <c r="A22" s="77"/>
      <c r="B22" s="77"/>
      <c r="C22" s="24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8"/>
      <c r="R22" s="8"/>
      <c r="S22" s="8"/>
      <c r="T22" s="8"/>
      <c r="U22" s="8"/>
      <c r="V22" s="8"/>
      <c r="W22" s="8"/>
    </row>
    <row r="23" spans="1:23" ht="14.25" customHeight="1" thickBot="1">
      <c r="A23" s="77"/>
      <c r="B23" s="77"/>
      <c r="C23" s="26" t="s">
        <v>51</v>
      </c>
      <c r="D23" s="34">
        <f>D21/D49</f>
        <v>3.4369690285271412E-2</v>
      </c>
      <c r="E23" s="34">
        <f>E21/E49</f>
        <v>1.6334422294819656E-2</v>
      </c>
      <c r="F23" s="34">
        <f>F21/F49</f>
        <v>2.0494118855616621E-2</v>
      </c>
      <c r="G23" s="34">
        <f>G21/G49</f>
        <v>1.9111175388938244E-2</v>
      </c>
      <c r="H23" s="34">
        <f>H21/H49</f>
        <v>1.933469996272829E-2</v>
      </c>
      <c r="I23" s="34">
        <f>I21/I49</f>
        <v>1.9770344483275089E-2</v>
      </c>
      <c r="J23" s="34">
        <f>J21/J49</f>
        <v>1.8932316491897045E-2</v>
      </c>
      <c r="K23" s="34" t="e">
        <f>K21/K49</f>
        <v>#DIV/0!</v>
      </c>
      <c r="L23" s="34" t="e">
        <f>L21/L49</f>
        <v>#DIV/0!</v>
      </c>
      <c r="M23" s="34" t="e">
        <f>M21/M49</f>
        <v>#DIV/0!</v>
      </c>
      <c r="N23" s="34" t="e">
        <f>N21/N49</f>
        <v>#DIV/0!</v>
      </c>
      <c r="O23" s="34" t="e">
        <f>O21/O49</f>
        <v>#DIV/0!</v>
      </c>
      <c r="P23" s="56">
        <f>P21/P49</f>
        <v>2.0851260558080835E-2</v>
      </c>
      <c r="Q23" s="8"/>
      <c r="R23" s="8"/>
      <c r="S23" s="8"/>
      <c r="T23" s="8"/>
      <c r="U23" s="8"/>
      <c r="V23" s="8"/>
      <c r="W23" s="8"/>
    </row>
    <row r="24" spans="1:23" s="44" customFormat="1" ht="14.25" customHeight="1">
      <c r="A24" s="45"/>
      <c r="B24" s="45"/>
      <c r="C24" s="46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3"/>
      <c r="R24" s="43"/>
      <c r="S24" s="43"/>
      <c r="T24" s="43"/>
      <c r="U24" s="43"/>
      <c r="V24" s="43"/>
      <c r="W24" s="43"/>
    </row>
    <row r="25" spans="1:23" ht="15" customHeight="1">
      <c r="A25" s="62" t="s">
        <v>46</v>
      </c>
      <c r="B25" s="62"/>
      <c r="C25" s="38" t="s">
        <v>27</v>
      </c>
      <c r="D25" s="20">
        <v>7075</v>
      </c>
      <c r="E25" s="20">
        <v>7051</v>
      </c>
      <c r="F25" s="20">
        <v>5980</v>
      </c>
      <c r="G25" s="20">
        <v>7214</v>
      </c>
      <c r="H25" s="20">
        <v>0</v>
      </c>
      <c r="I25" s="20">
        <v>0</v>
      </c>
      <c r="J25" s="20">
        <v>0</v>
      </c>
      <c r="K25" s="20"/>
      <c r="L25" s="20"/>
      <c r="M25" s="20"/>
      <c r="N25" s="20"/>
      <c r="O25" s="20"/>
      <c r="P25" s="50">
        <f>SUM(D25:O25)/7</f>
        <v>3902.8571428571427</v>
      </c>
      <c r="Q25" s="8"/>
      <c r="R25" s="8"/>
      <c r="S25" s="8"/>
      <c r="T25" s="8"/>
      <c r="U25" s="8"/>
      <c r="V25" s="8"/>
      <c r="W25" s="8"/>
    </row>
    <row r="26" spans="1:23" ht="15" customHeight="1">
      <c r="A26" s="62"/>
      <c r="B26" s="62"/>
      <c r="C26" s="38" t="s">
        <v>30</v>
      </c>
      <c r="D26" s="20">
        <v>15673</v>
      </c>
      <c r="E26" s="20">
        <v>10521</v>
      </c>
      <c r="F26" s="20">
        <v>17416</v>
      </c>
      <c r="G26" s="20">
        <v>21870</v>
      </c>
      <c r="H26" s="20">
        <v>24352</v>
      </c>
      <c r="I26" s="20">
        <v>31795</v>
      </c>
      <c r="J26" s="20">
        <v>27289</v>
      </c>
      <c r="K26" s="20"/>
      <c r="L26" s="20"/>
      <c r="M26" s="20"/>
      <c r="N26" s="20"/>
      <c r="O26" s="20"/>
      <c r="P26" s="50">
        <f>SUM(D26:O26)/7</f>
        <v>21273.714285714286</v>
      </c>
      <c r="Q26" s="8"/>
      <c r="R26" s="8"/>
      <c r="S26" s="8"/>
      <c r="T26" s="8"/>
      <c r="U26" s="8"/>
      <c r="V26" s="8"/>
      <c r="W26" s="8"/>
    </row>
    <row r="27" spans="1:23" ht="15" customHeight="1">
      <c r="A27" s="62"/>
      <c r="B27" s="62"/>
      <c r="C27" s="38" t="s">
        <v>4</v>
      </c>
      <c r="D27" s="20">
        <v>880</v>
      </c>
      <c r="E27" s="20">
        <v>550</v>
      </c>
      <c r="F27" s="20">
        <v>1510</v>
      </c>
      <c r="G27" s="20">
        <v>1388</v>
      </c>
      <c r="H27" s="20">
        <v>2693</v>
      </c>
      <c r="I27" s="20">
        <v>971</v>
      </c>
      <c r="J27" s="20">
        <v>2620</v>
      </c>
      <c r="K27" s="20"/>
      <c r="L27" s="20"/>
      <c r="M27" s="20"/>
      <c r="N27" s="20"/>
      <c r="O27" s="20"/>
      <c r="P27" s="50">
        <f>SUM(D27:O27)/7</f>
        <v>1516</v>
      </c>
      <c r="Q27" s="8"/>
      <c r="R27" s="8"/>
      <c r="S27" s="8"/>
      <c r="T27" s="8"/>
      <c r="U27" s="8"/>
      <c r="V27" s="8"/>
      <c r="W27" s="8"/>
    </row>
    <row r="28" spans="1:23" ht="3.75" customHeight="1">
      <c r="A28" s="62"/>
      <c r="B28" s="62"/>
      <c r="C28" s="24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8"/>
      <c r="R28" s="8"/>
      <c r="S28" s="8"/>
      <c r="T28" s="8"/>
      <c r="U28" s="8"/>
      <c r="V28" s="8"/>
      <c r="W28" s="8"/>
    </row>
    <row r="29" spans="1:23" ht="3.75" customHeight="1" thickBot="1">
      <c r="A29" s="62"/>
      <c r="B29" s="62"/>
      <c r="C29" s="24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8"/>
      <c r="R29" s="8"/>
      <c r="S29" s="8"/>
      <c r="T29" s="8"/>
      <c r="U29" s="8"/>
      <c r="V29" s="8"/>
      <c r="W29" s="8"/>
    </row>
    <row r="30" spans="1:23" ht="15" customHeight="1" thickBot="1">
      <c r="A30" s="62"/>
      <c r="B30" s="62"/>
      <c r="C30" s="26" t="s">
        <v>49</v>
      </c>
      <c r="D30" s="27">
        <f>SUM(D25:D29)</f>
        <v>23628</v>
      </c>
      <c r="E30" s="27">
        <f t="shared" ref="E30:P30" si="5">SUM(E25:E29)</f>
        <v>18122</v>
      </c>
      <c r="F30" s="27">
        <f t="shared" si="5"/>
        <v>24906</v>
      </c>
      <c r="G30" s="27">
        <f t="shared" si="5"/>
        <v>30472</v>
      </c>
      <c r="H30" s="27">
        <f t="shared" si="5"/>
        <v>27045</v>
      </c>
      <c r="I30" s="27">
        <f t="shared" si="5"/>
        <v>32766</v>
      </c>
      <c r="J30" s="27">
        <f t="shared" si="5"/>
        <v>29909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55">
        <f t="shared" si="5"/>
        <v>26692.571428571428</v>
      </c>
      <c r="Q30" s="8"/>
      <c r="R30" s="8"/>
      <c r="S30" s="8"/>
      <c r="T30" s="8"/>
      <c r="U30" s="8"/>
      <c r="V30" s="8"/>
      <c r="W30" s="8"/>
    </row>
    <row r="31" spans="1:23" ht="3.75" customHeight="1" thickBot="1">
      <c r="A31" s="62"/>
      <c r="B31" s="62"/>
      <c r="C31" s="24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8"/>
      <c r="R31" s="8"/>
      <c r="S31" s="8"/>
      <c r="T31" s="8"/>
      <c r="U31" s="8"/>
      <c r="V31" s="8"/>
      <c r="W31" s="8"/>
    </row>
    <row r="32" spans="1:23" ht="15" customHeight="1" thickBot="1">
      <c r="A32" s="62"/>
      <c r="B32" s="62"/>
      <c r="C32" s="26" t="s">
        <v>22</v>
      </c>
      <c r="D32" s="34">
        <f>D30/D49</f>
        <v>0.70432527498733122</v>
      </c>
      <c r="E32" s="34">
        <f>E30/E49</f>
        <v>0.60410694046269753</v>
      </c>
      <c r="F32" s="34">
        <f>F30/F49</f>
        <v>0.6396322358621398</v>
      </c>
      <c r="G32" s="34">
        <f>G30/G49</f>
        <v>0.62957376913700125</v>
      </c>
      <c r="H32" s="34">
        <f>H30/H49</f>
        <v>0.6300083861349236</v>
      </c>
      <c r="I32" s="34">
        <f>I30/I49</f>
        <v>0.65433849226160756</v>
      </c>
      <c r="J32" s="34">
        <f>J30/J49</f>
        <v>0.57023832221163018</v>
      </c>
      <c r="K32" s="34" t="e">
        <f>K30/K49</f>
        <v>#DIV/0!</v>
      </c>
      <c r="L32" s="34" t="e">
        <f>L30/L49</f>
        <v>#DIV/0!</v>
      </c>
      <c r="M32" s="34" t="e">
        <f>M30/M49</f>
        <v>#DIV/0!</v>
      </c>
      <c r="N32" s="34" t="e">
        <f>N30/N49</f>
        <v>#DIV/0!</v>
      </c>
      <c r="O32" s="34" t="e">
        <f>O30/O49</f>
        <v>#DIV/0!</v>
      </c>
      <c r="P32" s="56">
        <f>P30/P49</f>
        <v>0.63052538157570603</v>
      </c>
      <c r="Q32" s="8"/>
      <c r="R32" s="8"/>
      <c r="S32" s="8"/>
      <c r="T32" s="8"/>
      <c r="U32" s="8"/>
      <c r="V32" s="8"/>
      <c r="W32" s="8"/>
    </row>
    <row r="33" spans="1:23" ht="13.5" customHeight="1">
      <c r="A33" s="13"/>
      <c r="B33" s="13"/>
      <c r="C33" s="24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8"/>
      <c r="R33" s="8"/>
      <c r="S33" s="8"/>
      <c r="T33" s="8"/>
      <c r="U33" s="8"/>
      <c r="V33" s="8"/>
      <c r="W33" s="8"/>
    </row>
    <row r="34" spans="1:23" ht="17.25" customHeight="1">
      <c r="A34" s="71" t="s">
        <v>42</v>
      </c>
      <c r="B34" s="72"/>
      <c r="C34" s="38" t="s">
        <v>25</v>
      </c>
      <c r="D34" s="20">
        <v>0</v>
      </c>
      <c r="E34" s="20">
        <v>0</v>
      </c>
      <c r="F34" s="20">
        <v>128</v>
      </c>
      <c r="G34" s="20">
        <v>0</v>
      </c>
      <c r="H34" s="20">
        <v>0</v>
      </c>
      <c r="I34" s="20">
        <v>0</v>
      </c>
      <c r="J34" s="20">
        <v>0</v>
      </c>
      <c r="K34" s="20"/>
      <c r="L34" s="20"/>
      <c r="M34" s="20"/>
      <c r="N34" s="20"/>
      <c r="O34" s="20"/>
      <c r="P34" s="50">
        <f>SUM(D34:O34)/7</f>
        <v>18.285714285714285</v>
      </c>
      <c r="Q34" s="8"/>
      <c r="R34" s="8"/>
      <c r="S34" s="8"/>
      <c r="T34" s="8"/>
      <c r="U34" s="8"/>
      <c r="V34" s="8"/>
      <c r="W34" s="8"/>
    </row>
    <row r="35" spans="1:23" ht="17.25" customHeight="1">
      <c r="A35" s="71"/>
      <c r="B35" s="72"/>
      <c r="C35" s="38" t="s">
        <v>20</v>
      </c>
      <c r="D35" s="20">
        <v>1184</v>
      </c>
      <c r="E35" s="20">
        <v>398</v>
      </c>
      <c r="F35" s="20">
        <v>423</v>
      </c>
      <c r="G35" s="20">
        <v>416</v>
      </c>
      <c r="H35" s="20">
        <v>467</v>
      </c>
      <c r="I35" s="20">
        <v>446</v>
      </c>
      <c r="J35" s="20">
        <v>1084</v>
      </c>
      <c r="K35" s="20"/>
      <c r="L35" s="20"/>
      <c r="M35" s="20"/>
      <c r="N35" s="20"/>
      <c r="O35" s="20"/>
      <c r="P35" s="50">
        <f>SUM(D35:O35)/7</f>
        <v>631.14285714285711</v>
      </c>
      <c r="Q35" s="8"/>
      <c r="R35" s="8"/>
      <c r="S35" s="8"/>
      <c r="T35" s="8"/>
      <c r="U35" s="8"/>
      <c r="V35" s="8"/>
      <c r="W35" s="8"/>
    </row>
    <row r="36" spans="1:23" ht="17.25" customHeight="1">
      <c r="A36" s="71"/>
      <c r="B36" s="72"/>
      <c r="C36" s="38" t="s">
        <v>31</v>
      </c>
      <c r="D36" s="20">
        <v>328</v>
      </c>
      <c r="E36" s="20">
        <v>368</v>
      </c>
      <c r="F36" s="20">
        <v>415</v>
      </c>
      <c r="G36" s="20">
        <v>583</v>
      </c>
      <c r="H36" s="20">
        <v>1050</v>
      </c>
      <c r="I36" s="20">
        <v>555</v>
      </c>
      <c r="J36" s="20">
        <v>560</v>
      </c>
      <c r="K36" s="20"/>
      <c r="L36" s="20"/>
      <c r="M36" s="20"/>
      <c r="N36" s="20"/>
      <c r="O36" s="20"/>
      <c r="P36" s="50">
        <f>SUM(D36:O36)/7</f>
        <v>551.28571428571433</v>
      </c>
      <c r="Q36" s="8"/>
      <c r="R36" s="8"/>
      <c r="S36" s="8"/>
      <c r="T36" s="8"/>
      <c r="U36" s="8"/>
      <c r="V36" s="8"/>
      <c r="W36" s="8"/>
    </row>
    <row r="37" spans="1:23" ht="17.25" customHeight="1">
      <c r="A37" s="71"/>
      <c r="B37" s="72"/>
      <c r="C37" s="38" t="s">
        <v>32</v>
      </c>
      <c r="D37" s="20">
        <v>230</v>
      </c>
      <c r="E37" s="20">
        <v>950</v>
      </c>
      <c r="F37" s="20">
        <v>1240</v>
      </c>
      <c r="G37" s="20">
        <v>1309</v>
      </c>
      <c r="H37" s="20">
        <v>1670</v>
      </c>
      <c r="I37" s="20">
        <v>2419</v>
      </c>
      <c r="J37" s="20">
        <v>1733</v>
      </c>
      <c r="K37" s="20"/>
      <c r="L37" s="20"/>
      <c r="M37" s="20"/>
      <c r="N37" s="20"/>
      <c r="O37" s="20"/>
      <c r="P37" s="50">
        <f>SUM(D37:O37)/7</f>
        <v>1364.4285714285713</v>
      </c>
      <c r="Q37" s="8"/>
      <c r="R37" s="8"/>
      <c r="S37" s="8"/>
      <c r="T37" s="8"/>
      <c r="U37" s="8"/>
      <c r="V37" s="8"/>
      <c r="W37" s="8"/>
    </row>
    <row r="38" spans="1:23" ht="17.25" customHeight="1">
      <c r="A38" s="71"/>
      <c r="B38" s="72"/>
      <c r="C38" s="38" t="s">
        <v>26</v>
      </c>
      <c r="D38" s="20">
        <v>1393</v>
      </c>
      <c r="E38" s="20">
        <v>745</v>
      </c>
      <c r="F38" s="20">
        <v>640</v>
      </c>
      <c r="G38" s="20">
        <v>80</v>
      </c>
      <c r="H38" s="20">
        <v>102</v>
      </c>
      <c r="I38" s="20">
        <v>776</v>
      </c>
      <c r="J38" s="20">
        <v>1000</v>
      </c>
      <c r="K38" s="20"/>
      <c r="L38" s="20"/>
      <c r="M38" s="20"/>
      <c r="N38" s="20"/>
      <c r="O38" s="20"/>
      <c r="P38" s="50">
        <f>SUM(D38:O38)/7</f>
        <v>676.57142857142856</v>
      </c>
      <c r="Q38" s="8"/>
      <c r="R38" s="8"/>
      <c r="S38" s="8"/>
      <c r="T38" s="8"/>
      <c r="U38" s="8"/>
      <c r="V38" s="8"/>
      <c r="W38" s="8"/>
    </row>
    <row r="39" spans="1:23" ht="17.25" customHeight="1">
      <c r="A39" s="71"/>
      <c r="B39" s="72"/>
      <c r="C39" s="38" t="s">
        <v>28</v>
      </c>
      <c r="D39" s="20">
        <v>0</v>
      </c>
      <c r="E39" s="20">
        <v>50</v>
      </c>
      <c r="F39" s="20">
        <v>103</v>
      </c>
      <c r="G39" s="20">
        <v>5434</v>
      </c>
      <c r="H39" s="20">
        <v>747</v>
      </c>
      <c r="I39" s="20">
        <v>436</v>
      </c>
      <c r="J39" s="20">
        <v>310</v>
      </c>
      <c r="K39" s="20"/>
      <c r="L39" s="20"/>
      <c r="M39" s="20"/>
      <c r="N39" s="20"/>
      <c r="O39" s="20"/>
      <c r="P39" s="50">
        <f>SUM(D39:O39)/7</f>
        <v>1011.4285714285714</v>
      </c>
      <c r="Q39" s="8"/>
      <c r="R39" s="8"/>
      <c r="S39" s="8"/>
      <c r="T39" s="8"/>
      <c r="U39" s="8"/>
      <c r="V39" s="8"/>
      <c r="W39" s="8"/>
    </row>
    <row r="40" spans="1:23" ht="17.25" customHeight="1">
      <c r="A40" s="71"/>
      <c r="B40" s="72"/>
      <c r="C40" s="38" t="s">
        <v>47</v>
      </c>
      <c r="D40" s="20">
        <v>4535</v>
      </c>
      <c r="E40" s="20">
        <v>6342</v>
      </c>
      <c r="F40" s="20">
        <v>5824</v>
      </c>
      <c r="G40" s="20">
        <v>3833</v>
      </c>
      <c r="H40" s="20">
        <v>4996</v>
      </c>
      <c r="I40" s="20">
        <v>4544</v>
      </c>
      <c r="J40" s="20">
        <v>5661</v>
      </c>
      <c r="K40" s="20"/>
      <c r="L40" s="20"/>
      <c r="M40" s="20"/>
      <c r="N40" s="20"/>
      <c r="O40" s="20"/>
      <c r="P40" s="50">
        <f>SUM(D40:O40)/7</f>
        <v>5105</v>
      </c>
      <c r="Q40" s="8"/>
      <c r="R40" s="8"/>
      <c r="S40" s="8"/>
      <c r="T40" s="8"/>
      <c r="U40" s="8"/>
      <c r="V40" s="8"/>
      <c r="W40" s="8"/>
    </row>
    <row r="41" spans="1:23" ht="17.25" customHeight="1">
      <c r="A41" s="71"/>
      <c r="B41" s="72"/>
      <c r="C41" s="38" t="s">
        <v>41</v>
      </c>
      <c r="D41" s="20">
        <v>1008</v>
      </c>
      <c r="E41" s="20">
        <v>2014</v>
      </c>
      <c r="F41" s="20">
        <v>4368</v>
      </c>
      <c r="G41" s="20">
        <v>4903</v>
      </c>
      <c r="H41" s="20">
        <v>5521</v>
      </c>
      <c r="I41" s="20">
        <v>7143</v>
      </c>
      <c r="J41" s="20">
        <v>10794</v>
      </c>
      <c r="K41" s="20"/>
      <c r="L41" s="20"/>
      <c r="M41" s="20"/>
      <c r="N41" s="20"/>
      <c r="O41" s="20"/>
      <c r="P41" s="50">
        <f>SUM(D41:O41)/7</f>
        <v>5107.2857142857147</v>
      </c>
      <c r="Q41" s="8"/>
      <c r="R41" s="8"/>
      <c r="S41" s="8"/>
      <c r="T41" s="8"/>
      <c r="U41" s="8"/>
      <c r="V41" s="8"/>
      <c r="W41" s="8"/>
    </row>
    <row r="42" spans="1:23" ht="17.25" customHeight="1">
      <c r="A42" s="71"/>
      <c r="B42" s="72"/>
      <c r="C42" s="38" t="s">
        <v>29</v>
      </c>
      <c r="D42" s="20">
        <v>88</v>
      </c>
      <c r="E42" s="20">
        <v>519</v>
      </c>
      <c r="F42" s="20">
        <v>93</v>
      </c>
      <c r="G42" s="20">
        <v>446</v>
      </c>
      <c r="H42" s="20">
        <v>500</v>
      </c>
      <c r="I42" s="20">
        <v>0</v>
      </c>
      <c r="J42" s="20">
        <v>406</v>
      </c>
      <c r="K42" s="20"/>
      <c r="L42" s="20"/>
      <c r="M42" s="20"/>
      <c r="N42" s="20"/>
      <c r="O42" s="20"/>
      <c r="P42" s="50">
        <f>SUM(D42:O42)/7</f>
        <v>293.14285714285717</v>
      </c>
      <c r="Q42" s="8"/>
      <c r="R42" s="8"/>
      <c r="S42" s="8"/>
      <c r="T42" s="8"/>
      <c r="U42" s="8"/>
      <c r="V42" s="8"/>
      <c r="W42" s="8"/>
    </row>
    <row r="43" spans="1:23" ht="3.75" customHeight="1" thickBot="1">
      <c r="A43" s="22"/>
      <c r="B43" s="22"/>
      <c r="C43" s="24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8"/>
      <c r="R43" s="8"/>
      <c r="S43" s="8"/>
      <c r="T43" s="8"/>
      <c r="U43" s="8"/>
      <c r="V43" s="8"/>
      <c r="W43" s="8"/>
    </row>
    <row r="44" spans="1:23" ht="15.75" thickBot="1">
      <c r="A44" s="22"/>
      <c r="B44" s="22"/>
      <c r="C44" s="28" t="s">
        <v>21</v>
      </c>
      <c r="D44" s="29">
        <f>SUM(D34:D42)</f>
        <v>8766</v>
      </c>
      <c r="E44" s="29">
        <f>SUM(E34:E42)</f>
        <v>11386</v>
      </c>
      <c r="F44" s="29">
        <f>SUM(F34:F42)</f>
        <v>13234</v>
      </c>
      <c r="G44" s="29">
        <f>SUM(G34:G42)</f>
        <v>17004</v>
      </c>
      <c r="H44" s="29">
        <f>SUM(H34:H42)</f>
        <v>15053</v>
      </c>
      <c r="I44" s="29">
        <f>SUM(I34:I42)</f>
        <v>16319</v>
      </c>
      <c r="J44" s="29">
        <f>SUM(J34:J42)</f>
        <v>21548</v>
      </c>
      <c r="K44" s="29">
        <f>SUM(K34:K42)</f>
        <v>0</v>
      </c>
      <c r="L44" s="29">
        <f>SUM(L34:L42)</f>
        <v>0</v>
      </c>
      <c r="M44" s="29">
        <f>SUM(M34:M42)</f>
        <v>0</v>
      </c>
      <c r="N44" s="29">
        <f>SUM(N34:N42)</f>
        <v>0</v>
      </c>
      <c r="O44" s="57">
        <f>SUM(O34:O42)</f>
        <v>0</v>
      </c>
      <c r="P44" s="55">
        <f>SUM(P34:P42)</f>
        <v>14758.571428571429</v>
      </c>
      <c r="Q44" s="8"/>
      <c r="R44" s="8"/>
      <c r="S44" s="8"/>
      <c r="T44" s="8"/>
      <c r="U44" s="8"/>
      <c r="V44" s="8"/>
      <c r="W44" s="8"/>
    </row>
    <row r="45" spans="1:23" ht="3.75" customHeight="1" thickBot="1">
      <c r="A45" s="21"/>
      <c r="B45" s="25"/>
      <c r="C45" s="24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8"/>
      <c r="R45" s="8"/>
      <c r="S45" s="8"/>
      <c r="T45" s="8"/>
      <c r="U45" s="8"/>
      <c r="V45" s="8"/>
      <c r="W45" s="8"/>
    </row>
    <row r="46" spans="1:23" ht="15.75" thickBot="1">
      <c r="A46" s="22"/>
      <c r="B46" s="22"/>
      <c r="C46" s="26" t="s">
        <v>22</v>
      </c>
      <c r="D46" s="34">
        <f>D44/D49</f>
        <v>0.26130503472739736</v>
      </c>
      <c r="E46" s="34">
        <f t="shared" ref="E46:N46" si="6">E44/E49</f>
        <v>0.37955863724248284</v>
      </c>
      <c r="F46" s="34">
        <f t="shared" si="6"/>
        <v>0.33987364528224356</v>
      </c>
      <c r="G46" s="34">
        <f>G44/G49</f>
        <v>0.35131505547406044</v>
      </c>
      <c r="H46" s="34">
        <f t="shared" si="6"/>
        <v>0.3506569139023481</v>
      </c>
      <c r="I46" s="34">
        <f>I44/I49</f>
        <v>0.3258911632551173</v>
      </c>
      <c r="J46" s="34">
        <f t="shared" si="6"/>
        <v>0.41082936129647285</v>
      </c>
      <c r="K46" s="34" t="e">
        <f>K44/K49</f>
        <v>#DIV/0!</v>
      </c>
      <c r="L46" s="34" t="e">
        <f t="shared" si="6"/>
        <v>#DIV/0!</v>
      </c>
      <c r="M46" s="34" t="e">
        <f>M44/M49</f>
        <v>#DIV/0!</v>
      </c>
      <c r="N46" s="34" t="e">
        <f t="shared" si="6"/>
        <v>#DIV/0!</v>
      </c>
      <c r="O46" s="34" t="e">
        <f>O44/O49</f>
        <v>#DIV/0!</v>
      </c>
      <c r="P46" s="56">
        <f>P44/P49</f>
        <v>0.34862335786621312</v>
      </c>
      <c r="Q46" s="8"/>
      <c r="R46" s="8"/>
      <c r="S46" s="8"/>
      <c r="T46" s="8"/>
      <c r="U46" s="8"/>
      <c r="V46" s="8"/>
      <c r="W46" s="8"/>
    </row>
    <row r="47" spans="1:23" ht="3.75" customHeight="1">
      <c r="A47" s="13"/>
      <c r="B47" s="13"/>
      <c r="C47" s="24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8"/>
      <c r="R47" s="8"/>
      <c r="S47" s="8"/>
      <c r="T47" s="8"/>
      <c r="U47" s="8"/>
      <c r="V47" s="8"/>
      <c r="W47" s="8"/>
    </row>
    <row r="48" spans="1:23" ht="15" customHeight="1">
      <c r="A48" s="65" t="s">
        <v>18</v>
      </c>
      <c r="B48" s="73"/>
      <c r="C48" s="30" t="s">
        <v>1</v>
      </c>
      <c r="D48" s="31">
        <f t="shared" ref="D48:O48" si="7">D7</f>
        <v>41023</v>
      </c>
      <c r="E48" s="31">
        <f t="shared" si="7"/>
        <v>19052</v>
      </c>
      <c r="F48" s="31">
        <f t="shared" si="7"/>
        <v>33297</v>
      </c>
      <c r="G48" s="31">
        <f t="shared" si="7"/>
        <v>34040</v>
      </c>
      <c r="H48" s="31">
        <f t="shared" si="7"/>
        <v>45133</v>
      </c>
      <c r="I48" s="31">
        <f t="shared" si="7"/>
        <v>38062</v>
      </c>
      <c r="J48" s="31">
        <f t="shared" si="7"/>
        <v>40533</v>
      </c>
      <c r="K48" s="31">
        <f t="shared" si="7"/>
        <v>0</v>
      </c>
      <c r="L48" s="31">
        <f t="shared" si="7"/>
        <v>0</v>
      </c>
      <c r="M48" s="31">
        <f t="shared" si="7"/>
        <v>0</v>
      </c>
      <c r="N48" s="31">
        <f t="shared" si="7"/>
        <v>0</v>
      </c>
      <c r="O48" s="31">
        <f t="shared" si="7"/>
        <v>0</v>
      </c>
      <c r="P48" s="58">
        <f>SUM(D48:O48)/7</f>
        <v>35877.142857142855</v>
      </c>
      <c r="Q48" s="8"/>
      <c r="R48" s="8"/>
      <c r="S48" s="8"/>
      <c r="T48" s="8"/>
      <c r="U48" s="8"/>
      <c r="V48" s="8"/>
      <c r="W48" s="8"/>
    </row>
    <row r="49" spans="1:23" ht="15" customHeight="1">
      <c r="A49" s="67"/>
      <c r="B49" s="74"/>
      <c r="C49" s="30" t="s">
        <v>48</v>
      </c>
      <c r="D49" s="31">
        <f>D44+D30+D21</f>
        <v>33547</v>
      </c>
      <c r="E49" s="31">
        <f>E44+E30+E21</f>
        <v>29998</v>
      </c>
      <c r="F49" s="31">
        <f>F44+F30+F21</f>
        <v>38938</v>
      </c>
      <c r="G49" s="31">
        <f>G44+G30+G21</f>
        <v>48401</v>
      </c>
      <c r="H49" s="31">
        <f>H44+H30+H21</f>
        <v>42928</v>
      </c>
      <c r="I49" s="31">
        <f>I44+I30+I21</f>
        <v>50075</v>
      </c>
      <c r="J49" s="31">
        <f>J44+J30+J21</f>
        <v>52450</v>
      </c>
      <c r="K49" s="31">
        <f>K44+K30+K21</f>
        <v>0</v>
      </c>
      <c r="L49" s="31">
        <f>L44+L30+L21</f>
        <v>0</v>
      </c>
      <c r="M49" s="31">
        <f>M44+M30+M21</f>
        <v>0</v>
      </c>
      <c r="N49" s="31">
        <f>N44+N30+N21</f>
        <v>0</v>
      </c>
      <c r="O49" s="31">
        <f>O44+O30+O21</f>
        <v>0</v>
      </c>
      <c r="P49" s="58">
        <f>SUM(D49:O49)/7</f>
        <v>42333.857142857145</v>
      </c>
      <c r="Q49" s="8"/>
      <c r="R49" s="8"/>
      <c r="S49" s="8"/>
      <c r="T49" s="8"/>
      <c r="U49" s="8"/>
      <c r="V49" s="8"/>
      <c r="W49" s="8"/>
    </row>
    <row r="50" spans="1:23" ht="15" customHeight="1">
      <c r="A50" s="69"/>
      <c r="B50" s="75"/>
      <c r="C50" s="32" t="s">
        <v>18</v>
      </c>
      <c r="D50" s="33">
        <f>D48-(SUM(D49:D49))</f>
        <v>7476</v>
      </c>
      <c r="E50" s="33">
        <f>E48-(SUM(E49:E49))</f>
        <v>-10946</v>
      </c>
      <c r="F50" s="33">
        <f>F48-(SUM(F49:F49))</f>
        <v>-5641</v>
      </c>
      <c r="G50" s="33">
        <f>G48-(SUM(G49:G49))</f>
        <v>-14361</v>
      </c>
      <c r="H50" s="33">
        <f>H48-(SUM(H49:H49))</f>
        <v>2205</v>
      </c>
      <c r="I50" s="33">
        <f>I48-(SUM(I49:I49))</f>
        <v>-12013</v>
      </c>
      <c r="J50" s="33">
        <f>J48-(SUM(J49:J49))</f>
        <v>-11917</v>
      </c>
      <c r="K50" s="33">
        <f>K48-(SUM(K49:K49))</f>
        <v>0</v>
      </c>
      <c r="L50" s="33">
        <f>L48-(SUM(L49:L49))</f>
        <v>0</v>
      </c>
      <c r="M50" s="33">
        <f>M48-(SUM(M49:M49))</f>
        <v>0</v>
      </c>
      <c r="N50" s="33">
        <f>N48-(SUM(N49:N49))</f>
        <v>0</v>
      </c>
      <c r="O50" s="33">
        <f>O48-(SUM(O49:O49))</f>
        <v>0</v>
      </c>
      <c r="P50" s="59">
        <f>SUM(D50:O50)/7</f>
        <v>-6456.7142857142853</v>
      </c>
      <c r="Q50" s="8"/>
      <c r="R50" s="8"/>
      <c r="S50" s="8"/>
      <c r="T50" s="8"/>
      <c r="U50" s="8"/>
      <c r="V50" s="8"/>
      <c r="W50" s="8"/>
    </row>
    <row r="51" spans="1:23">
      <c r="A51" s="13"/>
      <c r="B51" s="13"/>
      <c r="C51" s="13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3"/>
      <c r="Q51" s="8"/>
      <c r="R51" s="8"/>
      <c r="S51" s="8"/>
      <c r="T51" s="8"/>
      <c r="U51" s="8"/>
      <c r="V51" s="8"/>
      <c r="W51" s="8"/>
    </row>
    <row r="52" spans="1:23">
      <c r="A52" s="8"/>
      <c r="B52" s="8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8"/>
      <c r="Q52" s="8"/>
      <c r="R52" s="8"/>
      <c r="S52" s="8"/>
      <c r="T52" s="8"/>
      <c r="U52" s="8"/>
      <c r="V52" s="8"/>
      <c r="W52" s="8"/>
    </row>
    <row r="53" spans="1:23">
      <c r="A53" s="8"/>
      <c r="B53" s="8"/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8"/>
      <c r="Q53" s="8"/>
      <c r="R53" s="8"/>
      <c r="S53" s="8"/>
      <c r="T53" s="8"/>
      <c r="U53" s="8"/>
      <c r="V53" s="8"/>
      <c r="W53" s="8"/>
    </row>
    <row r="54" spans="1:23">
      <c r="A54" s="8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8"/>
      <c r="Q54" s="8"/>
      <c r="R54" s="8"/>
      <c r="S54" s="8"/>
      <c r="T54" s="8"/>
      <c r="U54" s="8"/>
      <c r="V54" s="8"/>
      <c r="W54" s="8"/>
    </row>
    <row r="55" spans="1:23">
      <c r="A55" s="8"/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8"/>
      <c r="Q55" s="8"/>
      <c r="R55" s="8"/>
      <c r="S55" s="8"/>
      <c r="T55" s="8"/>
      <c r="U55" s="8"/>
      <c r="V55" s="8"/>
      <c r="W55" s="8"/>
    </row>
    <row r="56" spans="1:23">
      <c r="A56" s="8"/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8"/>
      <c r="Q56" s="8"/>
      <c r="R56" s="8"/>
      <c r="S56" s="8"/>
      <c r="T56" s="8"/>
      <c r="U56" s="8"/>
      <c r="V56" s="8"/>
      <c r="W56" s="8"/>
    </row>
    <row r="57" spans="1:23">
      <c r="A57" s="8"/>
      <c r="B57" s="8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8"/>
      <c r="Q57" s="8"/>
      <c r="R57" s="8"/>
      <c r="S57" s="8"/>
      <c r="T57" s="8"/>
      <c r="U57" s="8"/>
      <c r="V57" s="8"/>
      <c r="W57" s="8"/>
    </row>
    <row r="58" spans="1:23">
      <c r="A58" s="8"/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8"/>
      <c r="Q58" s="8"/>
      <c r="R58" s="8"/>
      <c r="S58" s="8"/>
      <c r="T58" s="8"/>
      <c r="U58" s="8"/>
      <c r="V58" s="8"/>
      <c r="W58" s="8"/>
    </row>
    <row r="59" spans="1:23">
      <c r="A59" s="8"/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8"/>
      <c r="Q59" s="8"/>
      <c r="R59" s="8"/>
      <c r="S59" s="8"/>
      <c r="T59" s="8"/>
      <c r="U59" s="8"/>
      <c r="V59" s="8"/>
      <c r="W59" s="8"/>
    </row>
    <row r="60" spans="1:23">
      <c r="A60" s="8"/>
      <c r="B60" s="8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8"/>
      <c r="Q60" s="8"/>
      <c r="R60" s="8"/>
      <c r="S60" s="8"/>
      <c r="T60" s="8"/>
      <c r="U60" s="8"/>
      <c r="V60" s="8"/>
      <c r="W60" s="8"/>
    </row>
    <row r="61" spans="1:23">
      <c r="A61" s="8"/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8"/>
      <c r="Q61" s="8"/>
      <c r="R61" s="8"/>
      <c r="S61" s="8"/>
      <c r="T61" s="8"/>
      <c r="U61" s="8"/>
      <c r="V61" s="8"/>
      <c r="W61" s="8"/>
    </row>
    <row r="62" spans="1:23">
      <c r="A62" s="8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8"/>
      <c r="Q62" s="8"/>
      <c r="R62" s="8"/>
      <c r="S62" s="8"/>
      <c r="T62" s="8"/>
      <c r="U62" s="8"/>
      <c r="V62" s="8"/>
      <c r="W62" s="8"/>
    </row>
    <row r="63" spans="1:23">
      <c r="A63" s="8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8"/>
      <c r="Q63" s="8"/>
      <c r="R63" s="8"/>
      <c r="S63" s="8"/>
      <c r="T63" s="8"/>
      <c r="U63" s="8"/>
      <c r="V63" s="8"/>
      <c r="W63" s="8"/>
    </row>
    <row r="64" spans="1:23">
      <c r="A64" s="8"/>
      <c r="B64" s="8"/>
      <c r="C64" s="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8"/>
      <c r="Q64" s="8"/>
      <c r="R64" s="8"/>
      <c r="S64" s="8"/>
      <c r="T64" s="8"/>
      <c r="U64" s="8"/>
      <c r="V64" s="8"/>
      <c r="W64" s="8"/>
    </row>
    <row r="65" spans="1:23">
      <c r="A65" s="8"/>
      <c r="B65" s="8"/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8"/>
      <c r="Q65" s="8"/>
      <c r="R65" s="8"/>
      <c r="S65" s="8"/>
      <c r="T65" s="8"/>
      <c r="U65" s="8"/>
      <c r="V65" s="8"/>
      <c r="W65" s="8"/>
    </row>
    <row r="66" spans="1:23">
      <c r="A66" s="8"/>
      <c r="B66" s="8"/>
      <c r="C66" s="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8"/>
      <c r="Q66" s="8"/>
      <c r="R66" s="8"/>
      <c r="S66" s="8"/>
      <c r="T66" s="8"/>
      <c r="U66" s="8"/>
      <c r="V66" s="8"/>
      <c r="W66" s="8"/>
    </row>
    <row r="67" spans="1:23">
      <c r="A67" s="8"/>
      <c r="B67" s="8"/>
      <c r="C67" s="8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8"/>
      <c r="Q67" s="8"/>
      <c r="R67" s="8"/>
      <c r="S67" s="8"/>
      <c r="T67" s="8"/>
      <c r="U67" s="8"/>
      <c r="V67" s="8"/>
      <c r="W67" s="8"/>
    </row>
    <row r="68" spans="1:23">
      <c r="A68" s="8"/>
      <c r="B68" s="8"/>
      <c r="C68" s="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8"/>
      <c r="Q68" s="8"/>
      <c r="R68" s="8"/>
      <c r="S68" s="8"/>
      <c r="T68" s="8"/>
      <c r="U68" s="8"/>
      <c r="V68" s="8"/>
      <c r="W68" s="8"/>
    </row>
    <row r="69" spans="1:23">
      <c r="A69" s="8"/>
      <c r="B69" s="8"/>
      <c r="C69" s="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8"/>
      <c r="Q69" s="8"/>
      <c r="R69" s="8"/>
      <c r="S69" s="8"/>
      <c r="T69" s="8"/>
      <c r="U69" s="8"/>
      <c r="V69" s="8"/>
      <c r="W69" s="8"/>
    </row>
    <row r="70" spans="1:23">
      <c r="A70" s="8"/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8"/>
      <c r="Q70" s="8"/>
      <c r="R70" s="8"/>
      <c r="S70" s="8"/>
      <c r="T70" s="8"/>
      <c r="U70" s="8"/>
      <c r="V70" s="8"/>
      <c r="W70" s="8"/>
    </row>
    <row r="71" spans="1:23">
      <c r="A71" s="8"/>
      <c r="B71" s="8"/>
      <c r="C71" s="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8"/>
      <c r="Q71" s="8"/>
      <c r="R71" s="8"/>
      <c r="S71" s="8"/>
      <c r="T71" s="8"/>
      <c r="U71" s="8"/>
      <c r="V71" s="8"/>
      <c r="W71" s="8"/>
    </row>
    <row r="72" spans="1:23">
      <c r="A72" s="8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8"/>
      <c r="Q72" s="8"/>
      <c r="R72" s="8"/>
      <c r="S72" s="8"/>
      <c r="T72" s="8"/>
      <c r="U72" s="8"/>
      <c r="V72" s="8"/>
      <c r="W72" s="8"/>
    </row>
    <row r="73" spans="1:23">
      <c r="A73" s="8"/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8"/>
      <c r="Q73" s="8"/>
      <c r="R73" s="8"/>
      <c r="S73" s="8"/>
      <c r="T73" s="8"/>
      <c r="U73" s="8"/>
      <c r="V73" s="8"/>
      <c r="W73" s="8"/>
    </row>
    <row r="74" spans="1:23">
      <c r="A74" s="8"/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8"/>
      <c r="Q74" s="8"/>
      <c r="R74" s="8"/>
      <c r="S74" s="8"/>
      <c r="T74" s="8"/>
      <c r="U74" s="8"/>
      <c r="V74" s="8"/>
      <c r="W74" s="8"/>
    </row>
    <row r="75" spans="1:23">
      <c r="A75" s="8"/>
      <c r="B75" s="8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8"/>
      <c r="Q75" s="8"/>
      <c r="R75" s="8"/>
      <c r="S75" s="8"/>
      <c r="T75" s="8"/>
      <c r="U75" s="8"/>
      <c r="V75" s="8"/>
      <c r="W75" s="8"/>
    </row>
    <row r="76" spans="1:23">
      <c r="A76" s="8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8"/>
      <c r="Q76" s="8"/>
      <c r="R76" s="8"/>
      <c r="S76" s="8"/>
      <c r="T76" s="8"/>
      <c r="U76" s="8"/>
      <c r="V76" s="8"/>
      <c r="W76" s="8"/>
    </row>
    <row r="77" spans="1:23">
      <c r="A77" s="8"/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8"/>
      <c r="Q77" s="8"/>
      <c r="R77" s="8"/>
      <c r="S77" s="8"/>
      <c r="T77" s="8"/>
      <c r="U77" s="8"/>
      <c r="V77" s="8"/>
      <c r="W77" s="8"/>
    </row>
    <row r="78" spans="1:23">
      <c r="A78" s="8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8"/>
      <c r="Q78" s="8"/>
      <c r="R78" s="8"/>
      <c r="S78" s="8"/>
      <c r="T78" s="8"/>
      <c r="U78" s="8"/>
      <c r="V78" s="8"/>
      <c r="W78" s="8"/>
    </row>
    <row r="79" spans="1:23">
      <c r="A79" s="8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8"/>
      <c r="Q79" s="8"/>
      <c r="R79" s="8"/>
      <c r="S79" s="8"/>
      <c r="T79" s="8"/>
      <c r="U79" s="8"/>
      <c r="V79" s="8"/>
      <c r="W79" s="8"/>
    </row>
    <row r="80" spans="1:23">
      <c r="A80" s="8"/>
      <c r="B80" s="8"/>
      <c r="C80" s="8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8"/>
      <c r="Q80" s="8"/>
      <c r="R80" s="8"/>
      <c r="S80" s="8"/>
      <c r="T80" s="8"/>
      <c r="U80" s="8"/>
      <c r="V80" s="8"/>
      <c r="W80" s="8"/>
    </row>
    <row r="81" spans="1:23">
      <c r="A81" s="8"/>
      <c r="B81" s="8"/>
      <c r="C81" s="8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8"/>
      <c r="Q81" s="8"/>
      <c r="R81" s="8"/>
      <c r="S81" s="8"/>
      <c r="T81" s="8"/>
      <c r="U81" s="8"/>
      <c r="V81" s="8"/>
      <c r="W81" s="8"/>
    </row>
    <row r="82" spans="1:23">
      <c r="A82" s="8"/>
      <c r="B82" s="8"/>
      <c r="C82" s="8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8"/>
      <c r="Q82" s="8"/>
      <c r="R82" s="8"/>
      <c r="S82" s="8"/>
      <c r="T82" s="8"/>
      <c r="U82" s="8"/>
      <c r="V82" s="8"/>
      <c r="W82" s="8"/>
    </row>
    <row r="83" spans="1:23">
      <c r="A83" s="8"/>
      <c r="B83" s="8"/>
      <c r="C83" s="8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8"/>
      <c r="Q83" s="8"/>
      <c r="R83" s="8"/>
      <c r="S83" s="8"/>
      <c r="T83" s="8"/>
      <c r="U83" s="8"/>
      <c r="V83" s="8"/>
      <c r="W83" s="8"/>
    </row>
    <row r="84" spans="1:23">
      <c r="A84" s="8"/>
      <c r="B84" s="8"/>
      <c r="C84" s="8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8"/>
      <c r="Q84" s="8"/>
      <c r="R84" s="8"/>
      <c r="S84" s="8"/>
      <c r="T84" s="8"/>
      <c r="U84" s="8"/>
      <c r="V84" s="8"/>
      <c r="W84" s="8"/>
    </row>
    <row r="85" spans="1:23">
      <c r="A85" s="8"/>
      <c r="B85" s="8"/>
      <c r="C85" s="8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8"/>
      <c r="Q85" s="8"/>
      <c r="R85" s="8"/>
      <c r="S85" s="8"/>
      <c r="T85" s="8"/>
      <c r="U85" s="8"/>
      <c r="V85" s="8"/>
      <c r="W85" s="8"/>
    </row>
    <row r="86" spans="1:23">
      <c r="A86" s="8"/>
      <c r="B86" s="8"/>
      <c r="C86" s="8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8"/>
      <c r="Q86" s="8"/>
      <c r="R86" s="8"/>
      <c r="S86" s="8"/>
      <c r="T86" s="8"/>
      <c r="U86" s="8"/>
      <c r="V86" s="8"/>
      <c r="W86" s="8"/>
    </row>
    <row r="87" spans="1:23">
      <c r="A87" s="8"/>
      <c r="B87" s="8"/>
      <c r="C87" s="8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8"/>
      <c r="Q87" s="8"/>
      <c r="R87" s="8"/>
      <c r="S87" s="8"/>
      <c r="T87" s="8"/>
      <c r="U87" s="8"/>
      <c r="V87" s="8"/>
      <c r="W87" s="8"/>
    </row>
    <row r="88" spans="1:23">
      <c r="A88" s="8"/>
      <c r="B88" s="8"/>
      <c r="C88" s="8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8"/>
      <c r="Q88" s="8"/>
      <c r="R88" s="8"/>
      <c r="S88" s="8"/>
      <c r="T88" s="8"/>
      <c r="U88" s="8"/>
      <c r="V88" s="8"/>
      <c r="W88" s="8"/>
    </row>
    <row r="89" spans="1:23">
      <c r="A89" s="8"/>
      <c r="B89" s="8"/>
      <c r="C89" s="8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8"/>
      <c r="Q89" s="8"/>
      <c r="R89" s="8"/>
      <c r="S89" s="8"/>
      <c r="T89" s="8"/>
      <c r="U89" s="8"/>
      <c r="V89" s="8"/>
      <c r="W89" s="8"/>
    </row>
    <row r="90" spans="1:23">
      <c r="A90" s="8"/>
      <c r="B90" s="8"/>
      <c r="C90" s="8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8"/>
      <c r="Q90" s="8"/>
      <c r="R90" s="8"/>
      <c r="S90" s="8"/>
      <c r="T90" s="8"/>
      <c r="U90" s="8"/>
      <c r="V90" s="8"/>
      <c r="W90" s="8"/>
    </row>
    <row r="91" spans="1:23">
      <c r="A91" s="8"/>
      <c r="B91" s="8"/>
      <c r="C91" s="8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8"/>
      <c r="Q91" s="8"/>
      <c r="R91" s="8"/>
      <c r="S91" s="8"/>
      <c r="T91" s="8"/>
      <c r="U91" s="8"/>
      <c r="V91" s="8"/>
      <c r="W91" s="8"/>
    </row>
    <row r="92" spans="1:23">
      <c r="A92" s="8"/>
      <c r="B92" s="8"/>
      <c r="C92" s="8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8"/>
      <c r="Q92" s="8"/>
      <c r="R92" s="8"/>
      <c r="S92" s="8"/>
      <c r="T92" s="8"/>
      <c r="U92" s="8"/>
      <c r="V92" s="8"/>
      <c r="W92" s="8"/>
    </row>
    <row r="93" spans="1:23">
      <c r="A93" s="8"/>
      <c r="B93" s="8"/>
      <c r="C93" s="8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8"/>
      <c r="Q93" s="8"/>
      <c r="R93" s="8"/>
      <c r="S93" s="8"/>
      <c r="T93" s="8"/>
      <c r="U93" s="8"/>
      <c r="V93" s="8"/>
      <c r="W93" s="8"/>
    </row>
    <row r="94" spans="1:23">
      <c r="A94" s="8"/>
      <c r="B94" s="8"/>
      <c r="C94" s="8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8"/>
      <c r="Q94" s="8"/>
      <c r="R94" s="8"/>
      <c r="S94" s="8"/>
      <c r="T94" s="8"/>
      <c r="U94" s="8"/>
      <c r="V94" s="8"/>
      <c r="W94" s="8"/>
    </row>
    <row r="95" spans="1:23">
      <c r="A95" s="8"/>
      <c r="B95" s="8"/>
      <c r="C95" s="8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8"/>
      <c r="Q95" s="8"/>
      <c r="R95" s="8"/>
      <c r="S95" s="8"/>
      <c r="T95" s="8"/>
      <c r="U95" s="8"/>
      <c r="V95" s="8"/>
      <c r="W95" s="8"/>
    </row>
    <row r="96" spans="1:23">
      <c r="A96" s="8"/>
      <c r="B96" s="8"/>
      <c r="C96" s="8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8"/>
      <c r="Q96" s="8"/>
      <c r="R96" s="8"/>
      <c r="S96" s="8"/>
      <c r="T96" s="8"/>
      <c r="U96" s="8"/>
      <c r="V96" s="8"/>
      <c r="W96" s="8"/>
    </row>
    <row r="97" spans="1:23">
      <c r="A97" s="8"/>
      <c r="B97" s="8"/>
      <c r="C97" s="8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8"/>
      <c r="Q97" s="8"/>
      <c r="R97" s="8"/>
      <c r="S97" s="8"/>
      <c r="T97" s="8"/>
      <c r="U97" s="8"/>
      <c r="V97" s="8"/>
      <c r="W97" s="8"/>
    </row>
    <row r="98" spans="1:23">
      <c r="A98" s="8"/>
      <c r="B98" s="8"/>
      <c r="C98" s="8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8"/>
      <c r="Q98" s="8"/>
      <c r="R98" s="8"/>
      <c r="S98" s="8"/>
      <c r="T98" s="8"/>
      <c r="U98" s="8"/>
      <c r="V98" s="8"/>
      <c r="W98" s="8"/>
    </row>
    <row r="99" spans="1:23">
      <c r="A99" s="8"/>
      <c r="B99" s="8"/>
      <c r="C99" s="8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8"/>
      <c r="Q99" s="8"/>
      <c r="R99" s="8"/>
      <c r="S99" s="8"/>
      <c r="T99" s="8"/>
      <c r="U99" s="8"/>
      <c r="V99" s="8"/>
      <c r="W99" s="8"/>
    </row>
    <row r="100" spans="1:23">
      <c r="A100" s="8"/>
      <c r="B100" s="8"/>
      <c r="C100" s="8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8"/>
      <c r="Q100" s="8"/>
      <c r="R100" s="8"/>
      <c r="S100" s="8"/>
      <c r="T100" s="8"/>
      <c r="U100" s="8"/>
      <c r="V100" s="8"/>
      <c r="W100" s="8"/>
    </row>
    <row r="101" spans="1:23">
      <c r="A101" s="8"/>
      <c r="B101" s="8"/>
      <c r="C101" s="8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8"/>
      <c r="Q101" s="8"/>
      <c r="R101" s="8"/>
      <c r="S101" s="8"/>
      <c r="T101" s="8"/>
      <c r="U101" s="8"/>
      <c r="V101" s="8"/>
      <c r="W101" s="8"/>
    </row>
    <row r="102" spans="1:23">
      <c r="A102" s="8"/>
      <c r="B102" s="8"/>
      <c r="C102" s="8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8"/>
      <c r="Q102" s="8"/>
      <c r="R102" s="8"/>
      <c r="S102" s="8"/>
      <c r="T102" s="8"/>
      <c r="U102" s="8"/>
      <c r="V102" s="8"/>
      <c r="W102" s="8"/>
    </row>
    <row r="103" spans="1:23">
      <c r="A103" s="8"/>
      <c r="B103" s="8"/>
      <c r="C103" s="8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8"/>
      <c r="Q103" s="8"/>
      <c r="R103" s="8"/>
      <c r="S103" s="8"/>
      <c r="T103" s="8"/>
      <c r="U103" s="8"/>
      <c r="V103" s="8"/>
      <c r="W103" s="8"/>
    </row>
    <row r="104" spans="1:23">
      <c r="A104" s="8"/>
      <c r="B104" s="8"/>
      <c r="C104" s="8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8"/>
      <c r="Q104" s="8"/>
      <c r="R104" s="8"/>
      <c r="S104" s="8"/>
      <c r="T104" s="8"/>
      <c r="U104" s="8"/>
      <c r="V104" s="8"/>
      <c r="W104" s="8"/>
    </row>
    <row r="105" spans="1:23">
      <c r="A105" s="8"/>
      <c r="B105" s="8"/>
      <c r="C105" s="8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8"/>
      <c r="Q105" s="8"/>
      <c r="R105" s="8"/>
      <c r="S105" s="8"/>
      <c r="T105" s="8"/>
      <c r="U105" s="8"/>
      <c r="V105" s="8"/>
      <c r="W105" s="8"/>
    </row>
    <row r="106" spans="1:23">
      <c r="A106" s="8"/>
      <c r="B106" s="8"/>
      <c r="C106" s="8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8"/>
      <c r="Q106" s="8"/>
      <c r="R106" s="8"/>
      <c r="S106" s="8"/>
      <c r="T106" s="8"/>
      <c r="U106" s="8"/>
      <c r="V106" s="8"/>
      <c r="W106" s="8"/>
    </row>
    <row r="107" spans="1:23">
      <c r="A107" s="8"/>
      <c r="B107" s="8"/>
      <c r="C107" s="8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8"/>
      <c r="Q107" s="8"/>
      <c r="R107" s="8"/>
      <c r="S107" s="8"/>
      <c r="T107" s="8"/>
      <c r="U107" s="8"/>
      <c r="V107" s="8"/>
      <c r="W107" s="8"/>
    </row>
    <row r="108" spans="1:23">
      <c r="A108" s="8"/>
      <c r="B108" s="8"/>
      <c r="C108" s="8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8"/>
      <c r="Q108" s="8"/>
      <c r="R108" s="8"/>
      <c r="S108" s="8"/>
      <c r="T108" s="8"/>
      <c r="U108" s="8"/>
      <c r="V108" s="8"/>
      <c r="W108" s="8"/>
    </row>
    <row r="109" spans="1:23">
      <c r="A109" s="8"/>
      <c r="B109" s="8"/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8"/>
      <c r="Q109" s="8"/>
      <c r="R109" s="8"/>
      <c r="S109" s="8"/>
      <c r="T109" s="8"/>
      <c r="U109" s="8"/>
      <c r="V109" s="8"/>
      <c r="W109" s="8"/>
    </row>
    <row r="110" spans="1:23">
      <c r="A110" s="8"/>
      <c r="B110" s="8"/>
      <c r="C110" s="8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8"/>
      <c r="Q110" s="8"/>
      <c r="R110" s="8"/>
      <c r="S110" s="8"/>
      <c r="T110" s="8"/>
      <c r="U110" s="8"/>
      <c r="V110" s="8"/>
      <c r="W110" s="8"/>
    </row>
    <row r="111" spans="1:23">
      <c r="A111" s="8"/>
      <c r="B111" s="8"/>
      <c r="C111" s="8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8"/>
      <c r="Q111" s="8"/>
      <c r="R111" s="8"/>
      <c r="S111" s="8"/>
      <c r="T111" s="8"/>
      <c r="U111" s="8"/>
      <c r="V111" s="8"/>
      <c r="W111" s="8"/>
    </row>
    <row r="112" spans="1:23">
      <c r="A112" s="8"/>
      <c r="B112" s="8"/>
      <c r="C112" s="8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8"/>
      <c r="Q112" s="8"/>
      <c r="R112" s="8"/>
      <c r="S112" s="8"/>
      <c r="T112" s="8"/>
      <c r="U112" s="8"/>
      <c r="V112" s="8"/>
      <c r="W112" s="8"/>
    </row>
    <row r="113" spans="1:23">
      <c r="A113" s="8"/>
      <c r="B113" s="8"/>
      <c r="C113" s="8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8"/>
      <c r="Q113" s="8"/>
      <c r="R113" s="8"/>
      <c r="S113" s="8"/>
      <c r="T113" s="8"/>
      <c r="U113" s="8"/>
      <c r="V113" s="8"/>
      <c r="W113" s="8"/>
    </row>
    <row r="114" spans="1:23">
      <c r="A114" s="8"/>
      <c r="B114" s="8"/>
      <c r="C114" s="8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8"/>
      <c r="Q114" s="8"/>
      <c r="R114" s="8"/>
      <c r="S114" s="8"/>
      <c r="T114" s="8"/>
      <c r="U114" s="8"/>
      <c r="V114" s="8"/>
      <c r="W114" s="8"/>
    </row>
    <row r="115" spans="1:23">
      <c r="A115" s="8"/>
      <c r="B115" s="8"/>
      <c r="C115" s="8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8"/>
      <c r="Q115" s="8"/>
      <c r="R115" s="8"/>
      <c r="S115" s="8"/>
      <c r="T115" s="8"/>
      <c r="U115" s="8"/>
      <c r="V115" s="8"/>
      <c r="W115" s="8"/>
    </row>
    <row r="116" spans="1:23">
      <c r="A116" s="8"/>
      <c r="B116" s="8"/>
      <c r="C116" s="8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8"/>
      <c r="Q116" s="8"/>
      <c r="R116" s="8"/>
      <c r="S116" s="8"/>
      <c r="T116" s="8"/>
      <c r="U116" s="8"/>
      <c r="V116" s="8"/>
      <c r="W116" s="8"/>
    </row>
    <row r="117" spans="1:23">
      <c r="A117" s="8"/>
      <c r="B117" s="8"/>
      <c r="C117" s="8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8"/>
      <c r="Q117" s="8"/>
      <c r="R117" s="8"/>
      <c r="S117" s="8"/>
      <c r="T117" s="8"/>
      <c r="U117" s="8"/>
      <c r="V117" s="8"/>
      <c r="W117" s="8"/>
    </row>
    <row r="118" spans="1:23">
      <c r="A118" s="8"/>
      <c r="B118" s="8"/>
      <c r="C118" s="8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8"/>
      <c r="Q118" s="8"/>
      <c r="R118" s="8"/>
      <c r="S118" s="8"/>
      <c r="T118" s="8"/>
      <c r="U118" s="8"/>
      <c r="V118" s="8"/>
      <c r="W118" s="8"/>
    </row>
    <row r="119" spans="1:23">
      <c r="A119" s="8"/>
      <c r="B119" s="8"/>
      <c r="C119" s="8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8"/>
      <c r="Q119" s="8"/>
      <c r="R119" s="8"/>
      <c r="S119" s="8"/>
      <c r="T119" s="8"/>
      <c r="U119" s="8"/>
      <c r="V119" s="8"/>
      <c r="W119" s="8"/>
    </row>
    <row r="120" spans="1:23">
      <c r="A120" s="8"/>
      <c r="B120" s="8"/>
      <c r="C120" s="8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8"/>
      <c r="Q120" s="8"/>
      <c r="R120" s="8"/>
      <c r="S120" s="8"/>
      <c r="T120" s="8"/>
      <c r="U120" s="8"/>
      <c r="V120" s="8"/>
      <c r="W120" s="8"/>
    </row>
    <row r="121" spans="1:23">
      <c r="A121" s="8"/>
      <c r="B121" s="8"/>
      <c r="C121" s="8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8"/>
      <c r="Q121" s="8"/>
      <c r="R121" s="8"/>
      <c r="S121" s="8"/>
      <c r="T121" s="8"/>
      <c r="U121" s="8"/>
      <c r="V121" s="8"/>
      <c r="W121" s="8"/>
    </row>
    <row r="122" spans="1:23">
      <c r="A122" s="8"/>
      <c r="B122" s="8"/>
      <c r="C122" s="8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8"/>
      <c r="Q122" s="8"/>
      <c r="R122" s="8"/>
      <c r="S122" s="8"/>
      <c r="T122" s="8"/>
      <c r="U122" s="8"/>
      <c r="V122" s="8"/>
      <c r="W122" s="8"/>
    </row>
    <row r="123" spans="1:23">
      <c r="A123" s="8"/>
      <c r="B123" s="8"/>
      <c r="C123" s="8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8"/>
      <c r="Q123" s="8"/>
      <c r="R123" s="8"/>
      <c r="S123" s="8"/>
      <c r="T123" s="8"/>
      <c r="U123" s="8"/>
      <c r="V123" s="8"/>
      <c r="W123" s="8"/>
    </row>
    <row r="124" spans="1:23">
      <c r="A124" s="8"/>
      <c r="B124" s="8"/>
      <c r="C124" s="8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8"/>
      <c r="Q124" s="8"/>
      <c r="R124" s="8"/>
      <c r="S124" s="8"/>
      <c r="T124" s="8"/>
      <c r="U124" s="8"/>
      <c r="V124" s="8"/>
      <c r="W124" s="8"/>
    </row>
    <row r="125" spans="1:23">
      <c r="A125" s="8"/>
      <c r="B125" s="8"/>
      <c r="C125" s="8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8"/>
      <c r="Q125" s="8"/>
      <c r="R125" s="8"/>
      <c r="S125" s="8"/>
      <c r="T125" s="8"/>
      <c r="U125" s="8"/>
      <c r="V125" s="8"/>
      <c r="W125" s="8"/>
    </row>
    <row r="126" spans="1:23">
      <c r="A126" s="8"/>
      <c r="B126" s="8"/>
      <c r="C126" s="8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8"/>
      <c r="Q126" s="8"/>
      <c r="R126" s="8"/>
      <c r="S126" s="8"/>
      <c r="T126" s="8"/>
      <c r="U126" s="8"/>
      <c r="V126" s="8"/>
      <c r="W126" s="8"/>
    </row>
    <row r="127" spans="1:23">
      <c r="A127" s="8"/>
      <c r="B127" s="8"/>
      <c r="C127" s="8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8"/>
      <c r="Q127" s="8"/>
      <c r="R127" s="8"/>
      <c r="S127" s="8"/>
      <c r="T127" s="8"/>
      <c r="U127" s="8"/>
      <c r="V127" s="8"/>
      <c r="W127" s="8"/>
    </row>
    <row r="128" spans="1:23">
      <c r="A128" s="8"/>
      <c r="B128" s="8"/>
      <c r="C128" s="8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8"/>
      <c r="Q128" s="8"/>
      <c r="R128" s="8"/>
      <c r="S128" s="8"/>
      <c r="T128" s="8"/>
      <c r="U128" s="8"/>
      <c r="V128" s="8"/>
      <c r="W128" s="8"/>
    </row>
    <row r="129" spans="1:23">
      <c r="A129" s="8"/>
      <c r="B129" s="8"/>
      <c r="C129" s="8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8"/>
      <c r="Q129" s="8"/>
      <c r="R129" s="8"/>
      <c r="S129" s="8"/>
      <c r="T129" s="8"/>
      <c r="U129" s="8"/>
      <c r="V129" s="8"/>
      <c r="W129" s="8"/>
    </row>
    <row r="130" spans="1:23">
      <c r="A130" s="8"/>
      <c r="B130" s="8"/>
      <c r="C130" s="8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8"/>
      <c r="Q130" s="8"/>
      <c r="R130" s="8"/>
      <c r="S130" s="8"/>
      <c r="T130" s="8"/>
      <c r="U130" s="8"/>
      <c r="V130" s="8"/>
      <c r="W130" s="8"/>
    </row>
    <row r="131" spans="1:23">
      <c r="A131" s="8"/>
      <c r="B131" s="8"/>
      <c r="C131" s="8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8"/>
      <c r="Q131" s="8"/>
      <c r="R131" s="8"/>
      <c r="S131" s="8"/>
      <c r="T131" s="8"/>
      <c r="U131" s="8"/>
      <c r="V131" s="8"/>
      <c r="W131" s="8"/>
    </row>
    <row r="132" spans="1:23">
      <c r="A132" s="8"/>
      <c r="B132" s="8"/>
      <c r="C132" s="8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8"/>
      <c r="Q132" s="8"/>
      <c r="R132" s="8"/>
      <c r="S132" s="8"/>
      <c r="T132" s="8"/>
      <c r="U132" s="8"/>
      <c r="V132" s="8"/>
      <c r="W132" s="8"/>
    </row>
    <row r="133" spans="1:23">
      <c r="A133" s="8"/>
      <c r="B133" s="8"/>
      <c r="C133" s="8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8"/>
      <c r="Q133" s="8"/>
      <c r="R133" s="8"/>
      <c r="S133" s="8"/>
      <c r="T133" s="8"/>
      <c r="U133" s="8"/>
      <c r="V133" s="8"/>
      <c r="W133" s="8"/>
    </row>
    <row r="134" spans="1:23">
      <c r="A134" s="8"/>
      <c r="B134" s="8"/>
      <c r="C134" s="8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8"/>
      <c r="Q134" s="8"/>
      <c r="R134" s="8"/>
      <c r="S134" s="8"/>
      <c r="T134" s="8"/>
      <c r="U134" s="8"/>
      <c r="V134" s="8"/>
      <c r="W134" s="8"/>
    </row>
    <row r="135" spans="1:23">
      <c r="A135" s="8"/>
      <c r="B135" s="8"/>
      <c r="C135" s="8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8"/>
      <c r="Q135" s="8"/>
      <c r="R135" s="8"/>
      <c r="S135" s="8"/>
      <c r="T135" s="8"/>
      <c r="U135" s="8"/>
      <c r="V135" s="8"/>
      <c r="W135" s="8"/>
    </row>
    <row r="136" spans="1:23">
      <c r="A136" s="8"/>
      <c r="B136" s="8"/>
      <c r="C136" s="8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8"/>
      <c r="Q136" s="8"/>
      <c r="R136" s="8"/>
      <c r="S136" s="8"/>
      <c r="T136" s="8"/>
      <c r="U136" s="8"/>
      <c r="V136" s="8"/>
      <c r="W136" s="8"/>
    </row>
    <row r="137" spans="1:23">
      <c r="A137" s="8"/>
      <c r="B137" s="8"/>
      <c r="C137" s="8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8"/>
      <c r="Q137" s="8"/>
      <c r="R137" s="8"/>
      <c r="S137" s="8"/>
      <c r="T137" s="8"/>
      <c r="U137" s="8"/>
      <c r="V137" s="8"/>
      <c r="W137" s="8"/>
    </row>
    <row r="138" spans="1:23">
      <c r="A138" s="8"/>
      <c r="B138" s="8"/>
      <c r="C138" s="8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8"/>
      <c r="Q138" s="8"/>
      <c r="R138" s="8"/>
      <c r="S138" s="8"/>
      <c r="T138" s="8"/>
      <c r="U138" s="8"/>
      <c r="V138" s="8"/>
      <c r="W138" s="8"/>
    </row>
    <row r="139" spans="1:23">
      <c r="A139" s="8"/>
      <c r="B139" s="8"/>
      <c r="C139" s="8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8"/>
      <c r="Q139" s="8"/>
      <c r="R139" s="8"/>
      <c r="S139" s="8"/>
      <c r="T139" s="8"/>
      <c r="U139" s="8"/>
      <c r="V139" s="8"/>
      <c r="W139" s="8"/>
    </row>
    <row r="140" spans="1:23">
      <c r="A140" s="8"/>
      <c r="B140" s="8"/>
      <c r="C140" s="8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8"/>
      <c r="Q140" s="8"/>
      <c r="R140" s="8"/>
      <c r="S140" s="8"/>
      <c r="T140" s="8"/>
      <c r="U140" s="8"/>
      <c r="V140" s="8"/>
      <c r="W140" s="8"/>
    </row>
    <row r="141" spans="1:23">
      <c r="A141" s="8"/>
      <c r="B141" s="8"/>
      <c r="C141" s="8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8"/>
      <c r="Q141" s="8"/>
      <c r="R141" s="8"/>
      <c r="S141" s="8"/>
      <c r="T141" s="8"/>
      <c r="U141" s="8"/>
      <c r="V141" s="8"/>
      <c r="W141" s="8"/>
    </row>
    <row r="142" spans="1:23">
      <c r="A142" s="8"/>
      <c r="B142" s="8"/>
      <c r="C142" s="8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8"/>
      <c r="Q142" s="8"/>
      <c r="R142" s="8"/>
      <c r="S142" s="8"/>
      <c r="T142" s="8"/>
      <c r="U142" s="8"/>
      <c r="V142" s="8"/>
      <c r="W142" s="8"/>
    </row>
    <row r="143" spans="1:23">
      <c r="A143" s="8"/>
      <c r="B143" s="8"/>
      <c r="C143" s="8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8"/>
      <c r="Q143" s="8"/>
      <c r="R143" s="8"/>
      <c r="S143" s="8"/>
      <c r="T143" s="8"/>
      <c r="U143" s="8"/>
      <c r="V143" s="8"/>
      <c r="W143" s="8"/>
    </row>
    <row r="144" spans="1:23">
      <c r="A144" s="8"/>
      <c r="B144" s="8"/>
      <c r="C144" s="8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8"/>
      <c r="Q144" s="8"/>
      <c r="R144" s="8"/>
      <c r="S144" s="8"/>
      <c r="T144" s="8"/>
      <c r="U144" s="8"/>
      <c r="V144" s="8"/>
      <c r="W144" s="8"/>
    </row>
    <row r="145" spans="1:23">
      <c r="A145" s="8"/>
      <c r="B145" s="8"/>
      <c r="C145" s="8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8"/>
      <c r="Q145" s="8"/>
      <c r="R145" s="8"/>
      <c r="S145" s="8"/>
      <c r="T145" s="8"/>
      <c r="U145" s="8"/>
      <c r="V145" s="8"/>
      <c r="W145" s="8"/>
    </row>
    <row r="146" spans="1:23">
      <c r="A146" s="8"/>
      <c r="B146" s="8"/>
      <c r="C146" s="8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8"/>
      <c r="Q146" s="8"/>
      <c r="R146" s="8"/>
      <c r="S146" s="8"/>
      <c r="T146" s="8"/>
      <c r="U146" s="8"/>
      <c r="V146" s="8"/>
      <c r="W146" s="8"/>
    </row>
    <row r="147" spans="1:23">
      <c r="A147" s="8"/>
      <c r="B147" s="8"/>
      <c r="C147" s="8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8"/>
      <c r="Q147" s="8"/>
      <c r="R147" s="8"/>
      <c r="S147" s="8"/>
      <c r="T147" s="8"/>
      <c r="U147" s="8"/>
      <c r="V147" s="8"/>
      <c r="W147" s="8"/>
    </row>
    <row r="148" spans="1:23">
      <c r="A148" s="8"/>
      <c r="B148" s="8"/>
      <c r="C148" s="8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8"/>
      <c r="Q148" s="8"/>
      <c r="R148" s="8"/>
      <c r="S148" s="8"/>
      <c r="T148" s="8"/>
      <c r="U148" s="8"/>
      <c r="V148" s="8"/>
      <c r="W148" s="8"/>
    </row>
    <row r="149" spans="1:23">
      <c r="A149" s="8"/>
      <c r="B149" s="8"/>
      <c r="C149" s="8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8"/>
      <c r="Q149" s="8"/>
      <c r="R149" s="8"/>
      <c r="S149" s="8"/>
      <c r="T149" s="8"/>
      <c r="U149" s="8"/>
      <c r="V149" s="8"/>
      <c r="W149" s="8"/>
    </row>
    <row r="150" spans="1:23">
      <c r="A150" s="8"/>
      <c r="B150" s="8"/>
      <c r="C150" s="8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8"/>
      <c r="Q150" s="8"/>
      <c r="R150" s="8"/>
      <c r="S150" s="8"/>
      <c r="T150" s="8"/>
      <c r="U150" s="8"/>
      <c r="V150" s="8"/>
      <c r="W150" s="8"/>
    </row>
    <row r="151" spans="1:23">
      <c r="A151" s="8"/>
      <c r="B151" s="8"/>
      <c r="C151" s="8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8"/>
      <c r="Q151" s="8"/>
      <c r="R151" s="8"/>
      <c r="S151" s="8"/>
      <c r="T151" s="8"/>
      <c r="U151" s="8"/>
      <c r="V151" s="8"/>
      <c r="W151" s="8"/>
    </row>
    <row r="152" spans="1:23">
      <c r="A152" s="8"/>
      <c r="B152" s="8"/>
      <c r="C152" s="8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8"/>
      <c r="Q152" s="8"/>
      <c r="R152" s="8"/>
      <c r="S152" s="8"/>
      <c r="T152" s="8"/>
      <c r="U152" s="8"/>
      <c r="V152" s="8"/>
      <c r="W152" s="8"/>
    </row>
    <row r="153" spans="1:23">
      <c r="A153" s="8"/>
      <c r="B153" s="8"/>
      <c r="C153" s="8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8"/>
      <c r="Q153" s="8"/>
      <c r="R153" s="8"/>
      <c r="S153" s="8"/>
      <c r="T153" s="8"/>
      <c r="U153" s="8"/>
      <c r="V153" s="8"/>
      <c r="W153" s="8"/>
    </row>
    <row r="154" spans="1:23">
      <c r="A154" s="8"/>
      <c r="B154" s="8"/>
      <c r="C154" s="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8"/>
      <c r="Q154" s="8"/>
      <c r="R154" s="8"/>
      <c r="S154" s="8"/>
      <c r="T154" s="8"/>
      <c r="U154" s="8"/>
      <c r="V154" s="8"/>
      <c r="W154" s="8"/>
    </row>
    <row r="155" spans="1:23">
      <c r="A155" s="8"/>
      <c r="B155" s="8"/>
      <c r="C155" s="8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8"/>
      <c r="Q155" s="8"/>
      <c r="R155" s="8"/>
      <c r="S155" s="8"/>
      <c r="T155" s="8"/>
      <c r="U155" s="8"/>
      <c r="V155" s="8"/>
      <c r="W155" s="8"/>
    </row>
    <row r="156" spans="1:23">
      <c r="A156" s="8"/>
      <c r="B156" s="8"/>
      <c r="C156" s="8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8"/>
      <c r="Q156" s="8"/>
      <c r="R156" s="8"/>
      <c r="S156" s="8"/>
      <c r="T156" s="8"/>
      <c r="U156" s="8"/>
      <c r="V156" s="8"/>
      <c r="W156" s="8"/>
    </row>
    <row r="157" spans="1:23">
      <c r="A157" s="8"/>
      <c r="B157" s="8"/>
      <c r="C157" s="8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8"/>
      <c r="Q157" s="8"/>
      <c r="R157" s="8"/>
      <c r="S157" s="8"/>
      <c r="T157" s="8"/>
      <c r="U157" s="8"/>
      <c r="V157" s="8"/>
      <c r="W157" s="8"/>
    </row>
    <row r="158" spans="1:23">
      <c r="A158" s="8"/>
      <c r="B158" s="8"/>
      <c r="C158" s="8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8"/>
      <c r="Q158" s="8"/>
      <c r="R158" s="8"/>
      <c r="S158" s="8"/>
      <c r="T158" s="8"/>
      <c r="U158" s="8"/>
      <c r="V158" s="8"/>
      <c r="W158" s="8"/>
    </row>
    <row r="159" spans="1:23">
      <c r="A159" s="8"/>
      <c r="B159" s="8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8"/>
      <c r="Q159" s="8"/>
      <c r="R159" s="8"/>
      <c r="S159" s="8"/>
      <c r="T159" s="8"/>
      <c r="U159" s="8"/>
      <c r="V159" s="8"/>
      <c r="W159" s="8"/>
    </row>
    <row r="160" spans="1:23">
      <c r="A160" s="8"/>
      <c r="B160" s="8"/>
      <c r="C160" s="8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8"/>
      <c r="Q160" s="8"/>
      <c r="R160" s="8"/>
      <c r="S160" s="8"/>
      <c r="T160" s="8"/>
      <c r="U160" s="8"/>
      <c r="V160" s="8"/>
      <c r="W160" s="8"/>
    </row>
    <row r="161" spans="1:23">
      <c r="A161" s="8"/>
      <c r="B161" s="8"/>
      <c r="C161" s="8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8"/>
      <c r="Q161" s="8"/>
      <c r="R161" s="8"/>
      <c r="S161" s="8"/>
      <c r="T161" s="8"/>
      <c r="U161" s="8"/>
      <c r="V161" s="8"/>
      <c r="W161" s="8"/>
    </row>
    <row r="162" spans="1:23">
      <c r="A162" s="8"/>
      <c r="B162" s="8"/>
      <c r="C162" s="8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8"/>
      <c r="Q162" s="8"/>
      <c r="R162" s="8"/>
      <c r="S162" s="8"/>
      <c r="T162" s="8"/>
      <c r="U162" s="8"/>
      <c r="V162" s="8"/>
      <c r="W162" s="8"/>
    </row>
    <row r="163" spans="1:23">
      <c r="A163" s="8"/>
      <c r="B163" s="8"/>
      <c r="C163" s="8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8"/>
      <c r="Q163" s="8"/>
      <c r="R163" s="8"/>
      <c r="S163" s="8"/>
      <c r="T163" s="8"/>
      <c r="U163" s="8"/>
      <c r="V163" s="8"/>
      <c r="W163" s="8"/>
    </row>
    <row r="164" spans="1:23">
      <c r="A164" s="8"/>
      <c r="B164" s="8"/>
      <c r="C164" s="8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8"/>
      <c r="Q164" s="8"/>
      <c r="R164" s="8"/>
      <c r="S164" s="8"/>
      <c r="T164" s="8"/>
      <c r="U164" s="8"/>
      <c r="V164" s="8"/>
      <c r="W164" s="8"/>
    </row>
    <row r="165" spans="1:23">
      <c r="A165" s="8"/>
      <c r="B165" s="8"/>
      <c r="C165" s="8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8"/>
      <c r="Q165" s="8"/>
      <c r="R165" s="8"/>
      <c r="S165" s="8"/>
      <c r="T165" s="8"/>
      <c r="U165" s="8"/>
      <c r="V165" s="8"/>
      <c r="W165" s="8"/>
    </row>
    <row r="166" spans="1:23">
      <c r="A166" s="8"/>
      <c r="B166" s="8"/>
      <c r="C166" s="8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8"/>
      <c r="Q166" s="8"/>
      <c r="R166" s="8"/>
      <c r="S166" s="8"/>
      <c r="T166" s="8"/>
      <c r="U166" s="8"/>
      <c r="V166" s="8"/>
      <c r="W166" s="8"/>
    </row>
    <row r="167" spans="1:23">
      <c r="A167" s="8"/>
      <c r="B167" s="8"/>
      <c r="C167" s="8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8"/>
      <c r="Q167" s="8"/>
      <c r="R167" s="8"/>
      <c r="S167" s="8"/>
      <c r="T167" s="8"/>
      <c r="U167" s="8"/>
      <c r="V167" s="8"/>
      <c r="W167" s="8"/>
    </row>
    <row r="168" spans="1:23">
      <c r="A168" s="8"/>
      <c r="B168" s="8"/>
      <c r="C168" s="8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8"/>
      <c r="Q168" s="8"/>
      <c r="R168" s="8"/>
      <c r="S168" s="8"/>
      <c r="T168" s="8"/>
      <c r="U168" s="8"/>
      <c r="V168" s="8"/>
      <c r="W168" s="8"/>
    </row>
    <row r="169" spans="1:23">
      <c r="A169" s="8"/>
      <c r="B169" s="8"/>
      <c r="C169" s="8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8"/>
      <c r="Q169" s="8"/>
      <c r="R169" s="8"/>
      <c r="S169" s="8"/>
      <c r="T169" s="8"/>
      <c r="U169" s="8"/>
      <c r="V169" s="8"/>
      <c r="W169" s="8"/>
    </row>
    <row r="170" spans="1:23">
      <c r="A170" s="8"/>
      <c r="B170" s="8"/>
      <c r="C170" s="8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8"/>
      <c r="Q170" s="8"/>
      <c r="R170" s="8"/>
      <c r="S170" s="8"/>
      <c r="T170" s="8"/>
      <c r="U170" s="8"/>
      <c r="V170" s="8"/>
      <c r="W170" s="8"/>
    </row>
    <row r="171" spans="1:23">
      <c r="A171" s="8"/>
      <c r="B171" s="8"/>
      <c r="C171" s="8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8"/>
      <c r="Q171" s="8"/>
      <c r="R171" s="8"/>
      <c r="S171" s="8"/>
      <c r="T171" s="8"/>
      <c r="U171" s="8"/>
      <c r="V171" s="8"/>
      <c r="W171" s="8"/>
    </row>
    <row r="172" spans="1:23">
      <c r="A172" s="8"/>
      <c r="B172" s="8"/>
      <c r="C172" s="8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8"/>
      <c r="Q172" s="8"/>
      <c r="R172" s="8"/>
      <c r="S172" s="8"/>
      <c r="T172" s="8"/>
      <c r="U172" s="8"/>
      <c r="V172" s="8"/>
      <c r="W172" s="8"/>
    </row>
    <row r="173" spans="1:23">
      <c r="A173" s="8"/>
      <c r="B173" s="8"/>
      <c r="C173" s="8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8"/>
      <c r="Q173" s="8"/>
      <c r="R173" s="8"/>
      <c r="S173" s="8"/>
      <c r="T173" s="8"/>
      <c r="U173" s="8"/>
      <c r="V173" s="8"/>
      <c r="W173" s="8"/>
    </row>
    <row r="174" spans="1:23">
      <c r="A174" s="8"/>
      <c r="B174" s="8"/>
      <c r="C174" s="8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8"/>
      <c r="Q174" s="8"/>
      <c r="R174" s="8"/>
      <c r="S174" s="8"/>
      <c r="T174" s="8"/>
      <c r="U174" s="8"/>
      <c r="V174" s="8"/>
      <c r="W174" s="8"/>
    </row>
    <row r="175" spans="1:23">
      <c r="A175" s="8"/>
      <c r="B175" s="8"/>
      <c r="C175" s="8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8"/>
      <c r="Q175" s="8"/>
      <c r="R175" s="8"/>
      <c r="S175" s="8"/>
      <c r="T175" s="8"/>
      <c r="U175" s="8"/>
      <c r="V175" s="8"/>
      <c r="W175" s="8"/>
    </row>
    <row r="176" spans="1:23">
      <c r="A176" s="8"/>
      <c r="B176" s="8"/>
      <c r="C176" s="8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8"/>
      <c r="Q176" s="8"/>
      <c r="R176" s="8"/>
      <c r="S176" s="8"/>
      <c r="T176" s="8"/>
      <c r="U176" s="8"/>
      <c r="V176" s="8"/>
      <c r="W176" s="8"/>
    </row>
    <row r="177" spans="1:23">
      <c r="A177" s="8"/>
      <c r="B177" s="8"/>
      <c r="C177" s="8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8"/>
      <c r="Q177" s="8"/>
      <c r="R177" s="8"/>
      <c r="S177" s="8"/>
      <c r="T177" s="8"/>
      <c r="U177" s="8"/>
      <c r="V177" s="8"/>
      <c r="W177" s="8"/>
    </row>
    <row r="178" spans="1:23">
      <c r="A178" s="8"/>
      <c r="B178" s="8"/>
      <c r="C178" s="8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8"/>
      <c r="Q178" s="8"/>
      <c r="R178" s="8"/>
      <c r="S178" s="8"/>
      <c r="T178" s="8"/>
      <c r="U178" s="8"/>
      <c r="V178" s="8"/>
      <c r="W178" s="8"/>
    </row>
    <row r="179" spans="1:23">
      <c r="A179" s="8"/>
      <c r="B179" s="8"/>
      <c r="C179" s="8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8"/>
      <c r="Q179" s="8"/>
      <c r="R179" s="8"/>
      <c r="S179" s="8"/>
      <c r="T179" s="8"/>
      <c r="U179" s="8"/>
      <c r="V179" s="8"/>
      <c r="W179" s="8"/>
    </row>
    <row r="180" spans="1:23">
      <c r="A180" s="8"/>
      <c r="B180" s="8"/>
      <c r="C180" s="8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8"/>
      <c r="Q180" s="8"/>
      <c r="R180" s="8"/>
      <c r="S180" s="8"/>
      <c r="T180" s="8"/>
      <c r="U180" s="8"/>
      <c r="V180" s="8"/>
      <c r="W180" s="8"/>
    </row>
    <row r="181" spans="1:23">
      <c r="A181" s="8"/>
      <c r="B181" s="8"/>
      <c r="C181" s="8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8"/>
      <c r="Q181" s="8"/>
      <c r="R181" s="8"/>
      <c r="S181" s="8"/>
      <c r="T181" s="8"/>
      <c r="U181" s="8"/>
      <c r="V181" s="8"/>
      <c r="W181" s="8"/>
    </row>
    <row r="182" spans="1:23">
      <c r="A182" s="8"/>
      <c r="B182" s="8"/>
      <c r="C182" s="8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8"/>
      <c r="Q182" s="8"/>
      <c r="R182" s="8"/>
      <c r="S182" s="8"/>
      <c r="T182" s="8"/>
      <c r="U182" s="8"/>
      <c r="V182" s="8"/>
      <c r="W182" s="8"/>
    </row>
    <row r="183" spans="1:23">
      <c r="A183" s="8"/>
      <c r="B183" s="8"/>
      <c r="C183" s="8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8"/>
      <c r="Q183" s="8"/>
      <c r="R183" s="8"/>
      <c r="S183" s="8"/>
      <c r="T183" s="8"/>
      <c r="U183" s="8"/>
      <c r="V183" s="8"/>
      <c r="W183" s="8"/>
    </row>
    <row r="184" spans="1:23">
      <c r="A184" s="8"/>
      <c r="B184" s="8"/>
      <c r="C184" s="8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8"/>
      <c r="Q184" s="8"/>
      <c r="R184" s="8"/>
      <c r="S184" s="8"/>
      <c r="T184" s="8"/>
      <c r="U184" s="8"/>
      <c r="V184" s="8"/>
      <c r="W184" s="8"/>
    </row>
    <row r="185" spans="1:23">
      <c r="A185" s="8"/>
      <c r="B185" s="8"/>
      <c r="C185" s="8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8"/>
      <c r="Q185" s="8"/>
      <c r="R185" s="8"/>
      <c r="S185" s="8"/>
      <c r="T185" s="8"/>
      <c r="U185" s="8"/>
      <c r="V185" s="8"/>
      <c r="W185" s="8"/>
    </row>
    <row r="186" spans="1:23">
      <c r="A186" s="8"/>
      <c r="B186" s="8"/>
      <c r="C186" s="8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8"/>
      <c r="Q186" s="8"/>
      <c r="R186" s="8"/>
      <c r="S186" s="8"/>
      <c r="T186" s="8"/>
      <c r="U186" s="8"/>
      <c r="V186" s="8"/>
      <c r="W186" s="8"/>
    </row>
    <row r="187" spans="1:23">
      <c r="A187" s="8"/>
      <c r="B187" s="8"/>
      <c r="C187" s="8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8"/>
      <c r="Q187" s="8"/>
      <c r="R187" s="8"/>
      <c r="S187" s="8"/>
      <c r="T187" s="8"/>
      <c r="U187" s="8"/>
      <c r="V187" s="8"/>
      <c r="W187" s="8"/>
    </row>
  </sheetData>
  <mergeCells count="6">
    <mergeCell ref="A3:B7"/>
    <mergeCell ref="A9:B15"/>
    <mergeCell ref="A17:B23"/>
    <mergeCell ref="A25:B32"/>
    <mergeCell ref="A34:B42"/>
    <mergeCell ref="A48:B50"/>
  </mergeCells>
  <conditionalFormatting sqref="D50:P50">
    <cfRule type="cellIs" dxfId="0" priority="1" stopIfTrue="1" operator="lessThan">
      <formula>0</formula>
    </cfRule>
  </conditionalFormatting>
  <printOptions horizontalCentered="1"/>
  <pageMargins left="0.43" right="0.44" top="0.27" bottom="0.23" header="0.18" footer="0.15"/>
  <pageSetup paperSize="9" scale="45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2013</vt:lpstr>
      <vt:lpstr>2014</vt:lpstr>
      <vt:lpstr>Plan1</vt:lpstr>
      <vt:lpstr>Plan2</vt:lpstr>
      <vt:lpstr>'2013'!Titulos_de_impressao</vt:lpstr>
      <vt:lpstr>'2014'!Titulos_de_impressao</vt:lpstr>
    </vt:vector>
  </TitlesOfParts>
  <Company>Bovespa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CBariquelli</dc:creator>
  <cp:lastModifiedBy>rebeca</cp:lastModifiedBy>
  <cp:lastPrinted>2009-02-19T19:02:42Z</cp:lastPrinted>
  <dcterms:created xsi:type="dcterms:W3CDTF">2009-01-29T12:43:36Z</dcterms:created>
  <dcterms:modified xsi:type="dcterms:W3CDTF">2014-08-19T14:12:22Z</dcterms:modified>
</cp:coreProperties>
</file>